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0" yWindow="105" windowWidth="15090" windowHeight="8010" activeTab="3"/>
  </bookViews>
  <sheets>
    <sheet name="входные" sheetId="4" r:id="rId1"/>
    <sheet name="1 трим" sheetId="6" r:id="rId2"/>
    <sheet name="2 трим " sheetId="7" r:id="rId3"/>
    <sheet name="итоговые" sheetId="8" r:id="rId4"/>
  </sheets>
  <calcPr calcId="124519"/>
</workbook>
</file>

<file path=xl/calcChain.xml><?xml version="1.0" encoding="utf-8"?>
<calcChain xmlns="http://schemas.openxmlformats.org/spreadsheetml/2006/main">
  <c r="I258" i="8"/>
  <c r="J258"/>
  <c r="H258"/>
  <c r="F258"/>
  <c r="G258"/>
  <c r="F251"/>
  <c r="F252"/>
  <c r="F253"/>
  <c r="F254"/>
  <c r="F255"/>
  <c r="F256"/>
  <c r="F257"/>
  <c r="K251"/>
  <c r="K252"/>
  <c r="K253"/>
  <c r="K254"/>
  <c r="K255"/>
  <c r="K256"/>
  <c r="K257"/>
  <c r="F250"/>
  <c r="K250" s="1"/>
  <c r="M250"/>
  <c r="N250"/>
  <c r="O250"/>
  <c r="L253"/>
  <c r="M253"/>
  <c r="N253"/>
  <c r="O253"/>
  <c r="L254"/>
  <c r="M254"/>
  <c r="N254"/>
  <c r="O254"/>
  <c r="L255"/>
  <c r="M255"/>
  <c r="N255"/>
  <c r="O255"/>
  <c r="L256"/>
  <c r="M256"/>
  <c r="N256"/>
  <c r="O256"/>
  <c r="L257"/>
  <c r="M257"/>
  <c r="N257"/>
  <c r="O257"/>
  <c r="K259"/>
  <c r="L259"/>
  <c r="M259"/>
  <c r="N259"/>
  <c r="O259"/>
  <c r="L249"/>
  <c r="M249"/>
  <c r="N249"/>
  <c r="O249"/>
  <c r="G269"/>
  <c r="H269"/>
  <c r="I269"/>
  <c r="J269"/>
  <c r="F213"/>
  <c r="K213" s="1"/>
  <c r="L213"/>
  <c r="N213"/>
  <c r="K249"/>
  <c r="G248"/>
  <c r="H248"/>
  <c r="I248"/>
  <c r="J248"/>
  <c r="F249"/>
  <c r="G37"/>
  <c r="H37"/>
  <c r="I37"/>
  <c r="J37"/>
  <c r="O23"/>
  <c r="G8"/>
  <c r="H8"/>
  <c r="I8"/>
  <c r="J8"/>
  <c r="G179"/>
  <c r="H179"/>
  <c r="I179"/>
  <c r="J179"/>
  <c r="K130"/>
  <c r="G34"/>
  <c r="H34"/>
  <c r="I34"/>
  <c r="J34"/>
  <c r="I97"/>
  <c r="H97"/>
  <c r="G97"/>
  <c r="F22"/>
  <c r="J22"/>
  <c r="I22"/>
  <c r="H22"/>
  <c r="G22"/>
  <c r="G232"/>
  <c r="H232"/>
  <c r="I232"/>
  <c r="J232"/>
  <c r="G225"/>
  <c r="H225"/>
  <c r="I225"/>
  <c r="J225"/>
  <c r="G221"/>
  <c r="H221"/>
  <c r="I221"/>
  <c r="J221"/>
  <c r="G216"/>
  <c r="G226" s="1"/>
  <c r="H216"/>
  <c r="H226" s="1"/>
  <c r="I216"/>
  <c r="I226" s="1"/>
  <c r="J216"/>
  <c r="J226" s="1"/>
  <c r="G212"/>
  <c r="H212"/>
  <c r="I212"/>
  <c r="J212"/>
  <c r="G201"/>
  <c r="H201"/>
  <c r="I201"/>
  <c r="J201"/>
  <c r="G185"/>
  <c r="G202" s="1"/>
  <c r="H185"/>
  <c r="H202" s="1"/>
  <c r="I185"/>
  <c r="I202" s="1"/>
  <c r="J185"/>
  <c r="J202" s="1"/>
  <c r="G176"/>
  <c r="G180" s="1"/>
  <c r="H176"/>
  <c r="H180" s="1"/>
  <c r="I176"/>
  <c r="I180" s="1"/>
  <c r="J176"/>
  <c r="J180" s="1"/>
  <c r="G167"/>
  <c r="H167"/>
  <c r="I167"/>
  <c r="J167"/>
  <c r="G161"/>
  <c r="H161"/>
  <c r="I161"/>
  <c r="J161"/>
  <c r="G155"/>
  <c r="H155"/>
  <c r="I155"/>
  <c r="J155"/>
  <c r="G144"/>
  <c r="H144"/>
  <c r="I144"/>
  <c r="J144"/>
  <c r="G134"/>
  <c r="G145" s="1"/>
  <c r="H134"/>
  <c r="H145" s="1"/>
  <c r="I134"/>
  <c r="I145" s="1"/>
  <c r="J134"/>
  <c r="J145" s="1"/>
  <c r="G123"/>
  <c r="H123"/>
  <c r="I123"/>
  <c r="J123"/>
  <c r="G113"/>
  <c r="H113"/>
  <c r="I113"/>
  <c r="J113"/>
  <c r="J97"/>
  <c r="G90"/>
  <c r="H90"/>
  <c r="I90"/>
  <c r="J90"/>
  <c r="G82"/>
  <c r="H82"/>
  <c r="I82"/>
  <c r="J82"/>
  <c r="G77"/>
  <c r="G99" s="1"/>
  <c r="H77"/>
  <c r="H99" s="1"/>
  <c r="I77"/>
  <c r="I99" s="1"/>
  <c r="J77"/>
  <c r="G72"/>
  <c r="H72"/>
  <c r="I72"/>
  <c r="J72"/>
  <c r="G64"/>
  <c r="G73" s="1"/>
  <c r="H64"/>
  <c r="H73" s="1"/>
  <c r="I64"/>
  <c r="I73" s="1"/>
  <c r="J64"/>
  <c r="J73" s="1"/>
  <c r="G51"/>
  <c r="H51"/>
  <c r="I51"/>
  <c r="J51"/>
  <c r="G50"/>
  <c r="H50"/>
  <c r="I50"/>
  <c r="J50"/>
  <c r="G17"/>
  <c r="H17"/>
  <c r="I17"/>
  <c r="J17"/>
  <c r="G25"/>
  <c r="H25"/>
  <c r="I25"/>
  <c r="J25"/>
  <c r="G28"/>
  <c r="H28"/>
  <c r="I28"/>
  <c r="J28"/>
  <c r="G14"/>
  <c r="G30" s="1"/>
  <c r="H14"/>
  <c r="I14"/>
  <c r="J14"/>
  <c r="E269"/>
  <c r="F268"/>
  <c r="N268" s="1"/>
  <c r="F267"/>
  <c r="N267" s="1"/>
  <c r="F266"/>
  <c r="N266" s="1"/>
  <c r="F265"/>
  <c r="N265" s="1"/>
  <c r="F264"/>
  <c r="N264" s="1"/>
  <c r="F263"/>
  <c r="N263" s="1"/>
  <c r="F262"/>
  <c r="N262" s="1"/>
  <c r="F261"/>
  <c r="N261" s="1"/>
  <c r="F260"/>
  <c r="N260" s="1"/>
  <c r="F259"/>
  <c r="E258"/>
  <c r="E270" s="1"/>
  <c r="L252"/>
  <c r="E248"/>
  <c r="F247"/>
  <c r="N247" s="1"/>
  <c r="F246"/>
  <c r="N246" s="1"/>
  <c r="F245"/>
  <c r="N245" s="1"/>
  <c r="F244"/>
  <c r="N244" s="1"/>
  <c r="F243"/>
  <c r="N243" s="1"/>
  <c r="F242"/>
  <c r="N242" s="1"/>
  <c r="F241"/>
  <c r="N241" s="1"/>
  <c r="F240"/>
  <c r="N240" s="1"/>
  <c r="F239"/>
  <c r="N239" s="1"/>
  <c r="F238"/>
  <c r="N238" s="1"/>
  <c r="F237"/>
  <c r="N237" s="1"/>
  <c r="F236"/>
  <c r="N236" s="1"/>
  <c r="F235"/>
  <c r="N235" s="1"/>
  <c r="F234"/>
  <c r="N234" s="1"/>
  <c r="F233"/>
  <c r="N233" s="1"/>
  <c r="E232"/>
  <c r="F231"/>
  <c r="O231" s="1"/>
  <c r="F230"/>
  <c r="O230" s="1"/>
  <c r="F229"/>
  <c r="O229" s="1"/>
  <c r="F228"/>
  <c r="O228" s="1"/>
  <c r="F227"/>
  <c r="E225"/>
  <c r="F224"/>
  <c r="O224" s="1"/>
  <c r="F223"/>
  <c r="O223" s="1"/>
  <c r="F222"/>
  <c r="E221"/>
  <c r="F220"/>
  <c r="N220" s="1"/>
  <c r="F219"/>
  <c r="N219" s="1"/>
  <c r="F218"/>
  <c r="N218" s="1"/>
  <c r="F217"/>
  <c r="N217" s="1"/>
  <c r="E216"/>
  <c r="F215"/>
  <c r="O215" s="1"/>
  <c r="F214"/>
  <c r="O214" s="1"/>
  <c r="E212"/>
  <c r="F211"/>
  <c r="N211" s="1"/>
  <c r="F210"/>
  <c r="N210" s="1"/>
  <c r="F209"/>
  <c r="N209" s="1"/>
  <c r="F208"/>
  <c r="N208" s="1"/>
  <c r="F207"/>
  <c r="N207" s="1"/>
  <c r="F206"/>
  <c r="N206" s="1"/>
  <c r="F205"/>
  <c r="N205" s="1"/>
  <c r="F204"/>
  <c r="N204" s="1"/>
  <c r="F203"/>
  <c r="N203" s="1"/>
  <c r="E201"/>
  <c r="F200"/>
  <c r="N200" s="1"/>
  <c r="F199"/>
  <c r="N199" s="1"/>
  <c r="F198"/>
  <c r="N198" s="1"/>
  <c r="F197"/>
  <c r="N197" s="1"/>
  <c r="F196"/>
  <c r="N196" s="1"/>
  <c r="F195"/>
  <c r="N195" s="1"/>
  <c r="F194"/>
  <c r="N194" s="1"/>
  <c r="F193"/>
  <c r="N193" s="1"/>
  <c r="F192"/>
  <c r="N192" s="1"/>
  <c r="F191"/>
  <c r="N191" s="1"/>
  <c r="F190"/>
  <c r="N190" s="1"/>
  <c r="F189"/>
  <c r="N189" s="1"/>
  <c r="F188"/>
  <c r="N188" s="1"/>
  <c r="F187"/>
  <c r="N187" s="1"/>
  <c r="F186"/>
  <c r="N186" s="1"/>
  <c r="E185"/>
  <c r="E202" s="1"/>
  <c r="F184"/>
  <c r="L184" s="1"/>
  <c r="F183"/>
  <c r="L183" s="1"/>
  <c r="F182"/>
  <c r="L182" s="1"/>
  <c r="F181"/>
  <c r="L181" s="1"/>
  <c r="E179"/>
  <c r="E180" s="1"/>
  <c r="F178"/>
  <c r="L178" s="1"/>
  <c r="F177"/>
  <c r="L177" s="1"/>
  <c r="E176"/>
  <c r="F175"/>
  <c r="N175" s="1"/>
  <c r="F174"/>
  <c r="N174" s="1"/>
  <c r="F173"/>
  <c r="N173" s="1"/>
  <c r="F172"/>
  <c r="N172" s="1"/>
  <c r="F171"/>
  <c r="N171" s="1"/>
  <c r="F170"/>
  <c r="N170" s="1"/>
  <c r="F169"/>
  <c r="K169" s="1"/>
  <c r="E167"/>
  <c r="F166"/>
  <c r="N166" s="1"/>
  <c r="F165"/>
  <c r="N165" s="1"/>
  <c r="F164"/>
  <c r="N164" s="1"/>
  <c r="F163"/>
  <c r="N163" s="1"/>
  <c r="F162"/>
  <c r="N162" s="1"/>
  <c r="E161"/>
  <c r="E168" s="1"/>
  <c r="F160"/>
  <c r="N160" s="1"/>
  <c r="F159"/>
  <c r="N159" s="1"/>
  <c r="F158"/>
  <c r="N158" s="1"/>
  <c r="F157"/>
  <c r="N157" s="1"/>
  <c r="F156"/>
  <c r="N156" s="1"/>
  <c r="E155"/>
  <c r="F154"/>
  <c r="N154" s="1"/>
  <c r="F153"/>
  <c r="N153" s="1"/>
  <c r="F152"/>
  <c r="N152" s="1"/>
  <c r="F151"/>
  <c r="N151" s="1"/>
  <c r="F150"/>
  <c r="N150" s="1"/>
  <c r="F149"/>
  <c r="N149" s="1"/>
  <c r="F148"/>
  <c r="N148" s="1"/>
  <c r="F147"/>
  <c r="N147" s="1"/>
  <c r="F146"/>
  <c r="N146" s="1"/>
  <c r="E144"/>
  <c r="F143"/>
  <c r="N143" s="1"/>
  <c r="F142"/>
  <c r="N142" s="1"/>
  <c r="F141"/>
  <c r="N141" s="1"/>
  <c r="F140"/>
  <c r="N140" s="1"/>
  <c r="F139"/>
  <c r="N139" s="1"/>
  <c r="F138"/>
  <c r="N138" s="1"/>
  <c r="F137"/>
  <c r="N137" s="1"/>
  <c r="F136"/>
  <c r="N136" s="1"/>
  <c r="F135"/>
  <c r="N135" s="1"/>
  <c r="E134"/>
  <c r="E145" s="1"/>
  <c r="F133"/>
  <c r="N133" s="1"/>
  <c r="F132"/>
  <c r="N132" s="1"/>
  <c r="F131"/>
  <c r="N131" s="1"/>
  <c r="F130"/>
  <c r="N130" s="1"/>
  <c r="F129"/>
  <c r="N129" s="1"/>
  <c r="F128"/>
  <c r="N128" s="1"/>
  <c r="F127"/>
  <c r="N127" s="1"/>
  <c r="F126"/>
  <c r="N126" s="1"/>
  <c r="F125"/>
  <c r="N125" s="1"/>
  <c r="F124"/>
  <c r="N124" s="1"/>
  <c r="E123"/>
  <c r="F122"/>
  <c r="N122" s="1"/>
  <c r="F121"/>
  <c r="N121" s="1"/>
  <c r="F120"/>
  <c r="N120" s="1"/>
  <c r="F119"/>
  <c r="N119" s="1"/>
  <c r="F118"/>
  <c r="N118" s="1"/>
  <c r="F117"/>
  <c r="N117" s="1"/>
  <c r="F116"/>
  <c r="N116" s="1"/>
  <c r="F115"/>
  <c r="N115" s="1"/>
  <c r="F114"/>
  <c r="N114" s="1"/>
  <c r="E113"/>
  <c r="F112"/>
  <c r="N112" s="1"/>
  <c r="F111"/>
  <c r="N111" s="1"/>
  <c r="F110"/>
  <c r="N110" s="1"/>
  <c r="F109"/>
  <c r="F108"/>
  <c r="L108" s="1"/>
  <c r="F107"/>
  <c r="F106"/>
  <c r="L106" s="1"/>
  <c r="F105"/>
  <c r="F104"/>
  <c r="L104" s="1"/>
  <c r="F103"/>
  <c r="F102"/>
  <c r="L102" s="1"/>
  <c r="F101"/>
  <c r="F100"/>
  <c r="L100" s="1"/>
  <c r="F98"/>
  <c r="N98" s="1"/>
  <c r="E97"/>
  <c r="F96"/>
  <c r="L96" s="1"/>
  <c r="F95"/>
  <c r="F94"/>
  <c r="F93"/>
  <c r="N93" s="1"/>
  <c r="F92"/>
  <c r="N92" s="1"/>
  <c r="F91"/>
  <c r="M91" s="1"/>
  <c r="E90"/>
  <c r="F89"/>
  <c r="F88"/>
  <c r="L88" s="1"/>
  <c r="F87"/>
  <c r="F86"/>
  <c r="L86" s="1"/>
  <c r="F85"/>
  <c r="F84"/>
  <c r="L84" s="1"/>
  <c r="F83"/>
  <c r="F81"/>
  <c r="N81" s="1"/>
  <c r="F80"/>
  <c r="O80" s="1"/>
  <c r="F79"/>
  <c r="N79" s="1"/>
  <c r="F78"/>
  <c r="O78" s="1"/>
  <c r="E77"/>
  <c r="F76"/>
  <c r="O76" s="1"/>
  <c r="F75"/>
  <c r="O75" s="1"/>
  <c r="F74"/>
  <c r="E72"/>
  <c r="F71"/>
  <c r="O71" s="1"/>
  <c r="F70"/>
  <c r="O70" s="1"/>
  <c r="F69"/>
  <c r="O69" s="1"/>
  <c r="F68"/>
  <c r="O68" s="1"/>
  <c r="F67"/>
  <c r="O67" s="1"/>
  <c r="F66"/>
  <c r="O66" s="1"/>
  <c r="F65"/>
  <c r="E64"/>
  <c r="F63"/>
  <c r="N63" s="1"/>
  <c r="F62"/>
  <c r="N62" s="1"/>
  <c r="F61"/>
  <c r="N61" s="1"/>
  <c r="F60"/>
  <c r="N60" s="1"/>
  <c r="F59"/>
  <c r="N59" s="1"/>
  <c r="F58"/>
  <c r="N58" s="1"/>
  <c r="F57"/>
  <c r="N57" s="1"/>
  <c r="F56"/>
  <c r="N56" s="1"/>
  <c r="F55"/>
  <c r="N55" s="1"/>
  <c r="F54"/>
  <c r="N54" s="1"/>
  <c r="F53"/>
  <c r="L53" s="1"/>
  <c r="F52"/>
  <c r="N52" s="1"/>
  <c r="E50"/>
  <c r="F49"/>
  <c r="N49" s="1"/>
  <c r="F48"/>
  <c r="N48" s="1"/>
  <c r="F47"/>
  <c r="N47" s="1"/>
  <c r="F46"/>
  <c r="N46" s="1"/>
  <c r="F45"/>
  <c r="N45" s="1"/>
  <c r="F44"/>
  <c r="N44" s="1"/>
  <c r="F43"/>
  <c r="N43" s="1"/>
  <c r="F42"/>
  <c r="N42" s="1"/>
  <c r="F41"/>
  <c r="N41" s="1"/>
  <c r="F40"/>
  <c r="N40" s="1"/>
  <c r="F39"/>
  <c r="N39" s="1"/>
  <c r="F38"/>
  <c r="N38" s="1"/>
  <c r="E37"/>
  <c r="F36"/>
  <c r="O36" s="1"/>
  <c r="F35"/>
  <c r="E34"/>
  <c r="F33"/>
  <c r="N33" s="1"/>
  <c r="F32"/>
  <c r="N32" s="1"/>
  <c r="F31"/>
  <c r="N31" s="1"/>
  <c r="F29"/>
  <c r="E28"/>
  <c r="F27"/>
  <c r="N27" s="1"/>
  <c r="F26"/>
  <c r="N26" s="1"/>
  <c r="E25"/>
  <c r="E30" s="1"/>
  <c r="F24"/>
  <c r="O24" s="1"/>
  <c r="F23"/>
  <c r="E22"/>
  <c r="F21"/>
  <c r="N21" s="1"/>
  <c r="F20"/>
  <c r="N20" s="1"/>
  <c r="F19"/>
  <c r="N19" s="1"/>
  <c r="F18"/>
  <c r="N18" s="1"/>
  <c r="E17"/>
  <c r="F16"/>
  <c r="O16" s="1"/>
  <c r="F15"/>
  <c r="E14"/>
  <c r="F13"/>
  <c r="N13" s="1"/>
  <c r="F12"/>
  <c r="N12" s="1"/>
  <c r="F11"/>
  <c r="N11" s="1"/>
  <c r="F10"/>
  <c r="N10" s="1"/>
  <c r="F9"/>
  <c r="N9" s="1"/>
  <c r="E8"/>
  <c r="F7"/>
  <c r="O7" s="1"/>
  <c r="F6"/>
  <c r="O6" s="1"/>
  <c r="F5"/>
  <c r="G269" i="7"/>
  <c r="G270" s="1"/>
  <c r="H269"/>
  <c r="H270" s="1"/>
  <c r="I269"/>
  <c r="I270" s="1"/>
  <c r="J269"/>
  <c r="J270" s="1"/>
  <c r="F260"/>
  <c r="F261"/>
  <c r="F262"/>
  <c r="F263"/>
  <c r="F264"/>
  <c r="F265"/>
  <c r="F266"/>
  <c r="F267"/>
  <c r="F268"/>
  <c r="F259"/>
  <c r="G232"/>
  <c r="H232"/>
  <c r="I232"/>
  <c r="J232"/>
  <c r="G161"/>
  <c r="H161"/>
  <c r="I161"/>
  <c r="J161"/>
  <c r="G145"/>
  <c r="H145"/>
  <c r="I145"/>
  <c r="J145"/>
  <c r="G144"/>
  <c r="H144"/>
  <c r="I144"/>
  <c r="J144"/>
  <c r="K27"/>
  <c r="L27"/>
  <c r="M27"/>
  <c r="N27"/>
  <c r="O27"/>
  <c r="K28"/>
  <c r="L28"/>
  <c r="M28"/>
  <c r="N28"/>
  <c r="O28"/>
  <c r="G28"/>
  <c r="H28"/>
  <c r="I28"/>
  <c r="J28"/>
  <c r="F28"/>
  <c r="G258"/>
  <c r="H258"/>
  <c r="I258"/>
  <c r="J258"/>
  <c r="G180"/>
  <c r="H180"/>
  <c r="I180"/>
  <c r="J180"/>
  <c r="G176"/>
  <c r="H176"/>
  <c r="I176"/>
  <c r="J176"/>
  <c r="G168"/>
  <c r="H168"/>
  <c r="I168"/>
  <c r="J168"/>
  <c r="G167"/>
  <c r="H167"/>
  <c r="I167"/>
  <c r="J167"/>
  <c r="F99"/>
  <c r="G99"/>
  <c r="H99"/>
  <c r="I99"/>
  <c r="J99"/>
  <c r="E99"/>
  <c r="G90"/>
  <c r="H90"/>
  <c r="I90"/>
  <c r="J90"/>
  <c r="G22"/>
  <c r="H22"/>
  <c r="I22"/>
  <c r="J22"/>
  <c r="G25"/>
  <c r="H25"/>
  <c r="I25"/>
  <c r="J25"/>
  <c r="G37"/>
  <c r="H37"/>
  <c r="I37"/>
  <c r="J37"/>
  <c r="G221"/>
  <c r="H221"/>
  <c r="I221"/>
  <c r="J221"/>
  <c r="G226"/>
  <c r="H226"/>
  <c r="I226"/>
  <c r="J226"/>
  <c r="G225"/>
  <c r="H225"/>
  <c r="I225"/>
  <c r="J225"/>
  <c r="G202"/>
  <c r="H202"/>
  <c r="I202"/>
  <c r="J202"/>
  <c r="G201"/>
  <c r="H201"/>
  <c r="I201"/>
  <c r="J201"/>
  <c r="E30"/>
  <c r="E28"/>
  <c r="F27"/>
  <c r="F21"/>
  <c r="O21" s="1"/>
  <c r="E22"/>
  <c r="G30"/>
  <c r="H30"/>
  <c r="I30"/>
  <c r="J30"/>
  <c r="G17"/>
  <c r="H17"/>
  <c r="I17"/>
  <c r="J17"/>
  <c r="E17"/>
  <c r="F16"/>
  <c r="O16" s="1"/>
  <c r="G64"/>
  <c r="G73" s="1"/>
  <c r="H64"/>
  <c r="H73" s="1"/>
  <c r="I64"/>
  <c r="I73" s="1"/>
  <c r="J64"/>
  <c r="J73" s="1"/>
  <c r="G72"/>
  <c r="H72"/>
  <c r="I72"/>
  <c r="J72"/>
  <c r="G248"/>
  <c r="H248"/>
  <c r="I248"/>
  <c r="J248"/>
  <c r="G8"/>
  <c r="H8"/>
  <c r="I8"/>
  <c r="J8"/>
  <c r="G14"/>
  <c r="H14"/>
  <c r="I14"/>
  <c r="J14"/>
  <c r="G113"/>
  <c r="H113"/>
  <c r="I113"/>
  <c r="J113"/>
  <c r="G50"/>
  <c r="G51" s="1"/>
  <c r="H50"/>
  <c r="H51" s="1"/>
  <c r="I50"/>
  <c r="I51" s="1"/>
  <c r="J50"/>
  <c r="J51" s="1"/>
  <c r="F42"/>
  <c r="L42" s="1"/>
  <c r="G97"/>
  <c r="H97"/>
  <c r="I97"/>
  <c r="J97"/>
  <c r="G185"/>
  <c r="H185"/>
  <c r="I185"/>
  <c r="J185"/>
  <c r="G216"/>
  <c r="H216"/>
  <c r="I216"/>
  <c r="J216"/>
  <c r="G212"/>
  <c r="H212"/>
  <c r="I212"/>
  <c r="J212"/>
  <c r="G82"/>
  <c r="H82"/>
  <c r="I82"/>
  <c r="J82"/>
  <c r="G123"/>
  <c r="H123"/>
  <c r="I123"/>
  <c r="J123"/>
  <c r="G179"/>
  <c r="H179"/>
  <c r="I179"/>
  <c r="J179"/>
  <c r="G155"/>
  <c r="H155"/>
  <c r="I155"/>
  <c r="J155"/>
  <c r="G134"/>
  <c r="H134"/>
  <c r="I134"/>
  <c r="J134"/>
  <c r="G34"/>
  <c r="H34"/>
  <c r="I34"/>
  <c r="J34"/>
  <c r="F31"/>
  <c r="N31" s="1"/>
  <c r="G77"/>
  <c r="H77"/>
  <c r="I77"/>
  <c r="J77"/>
  <c r="E269"/>
  <c r="E258"/>
  <c r="F257"/>
  <c r="N257" s="1"/>
  <c r="F256"/>
  <c r="N256" s="1"/>
  <c r="F255"/>
  <c r="N255" s="1"/>
  <c r="F254"/>
  <c r="N254" s="1"/>
  <c r="F253"/>
  <c r="N253" s="1"/>
  <c r="F252"/>
  <c r="N252" s="1"/>
  <c r="F251"/>
  <c r="N251" s="1"/>
  <c r="F250"/>
  <c r="N250" s="1"/>
  <c r="F249"/>
  <c r="E248"/>
  <c r="F247"/>
  <c r="N247" s="1"/>
  <c r="F246"/>
  <c r="N246" s="1"/>
  <c r="F245"/>
  <c r="N245" s="1"/>
  <c r="F244"/>
  <c r="N244" s="1"/>
  <c r="F243"/>
  <c r="N243" s="1"/>
  <c r="F242"/>
  <c r="N242" s="1"/>
  <c r="F241"/>
  <c r="N241" s="1"/>
  <c r="F240"/>
  <c r="N240" s="1"/>
  <c r="F239"/>
  <c r="N239" s="1"/>
  <c r="F238"/>
  <c r="N238" s="1"/>
  <c r="F237"/>
  <c r="N237" s="1"/>
  <c r="F236"/>
  <c r="N236" s="1"/>
  <c r="F235"/>
  <c r="N235" s="1"/>
  <c r="F234"/>
  <c r="N234" s="1"/>
  <c r="F233"/>
  <c r="N233" s="1"/>
  <c r="E232"/>
  <c r="F231"/>
  <c r="N231" s="1"/>
  <c r="F230"/>
  <c r="N230" s="1"/>
  <c r="F229"/>
  <c r="N229" s="1"/>
  <c r="F228"/>
  <c r="N228" s="1"/>
  <c r="F227"/>
  <c r="N227" s="1"/>
  <c r="E225"/>
  <c r="F224"/>
  <c r="N224" s="1"/>
  <c r="F223"/>
  <c r="N223" s="1"/>
  <c r="F222"/>
  <c r="N222" s="1"/>
  <c r="E221"/>
  <c r="F220"/>
  <c r="N220" s="1"/>
  <c r="F219"/>
  <c r="N219" s="1"/>
  <c r="F218"/>
  <c r="N218" s="1"/>
  <c r="F217"/>
  <c r="N217" s="1"/>
  <c r="E216"/>
  <c r="F215"/>
  <c r="N215" s="1"/>
  <c r="F214"/>
  <c r="N214" s="1"/>
  <c r="F213"/>
  <c r="N213" s="1"/>
  <c r="E212"/>
  <c r="F211"/>
  <c r="N211" s="1"/>
  <c r="F210"/>
  <c r="N210" s="1"/>
  <c r="F209"/>
  <c r="N209" s="1"/>
  <c r="F208"/>
  <c r="N208" s="1"/>
  <c r="F207"/>
  <c r="N207" s="1"/>
  <c r="F206"/>
  <c r="N206" s="1"/>
  <c r="F205"/>
  <c r="L205" s="1"/>
  <c r="F204"/>
  <c r="F203"/>
  <c r="L203" s="1"/>
  <c r="E201"/>
  <c r="F200"/>
  <c r="L200" s="1"/>
  <c r="F199"/>
  <c r="F198"/>
  <c r="L198" s="1"/>
  <c r="F197"/>
  <c r="F196"/>
  <c r="L196" s="1"/>
  <c r="F195"/>
  <c r="F194"/>
  <c r="L194" s="1"/>
  <c r="F193"/>
  <c r="F192"/>
  <c r="L192" s="1"/>
  <c r="F191"/>
  <c r="F190"/>
  <c r="L190" s="1"/>
  <c r="F189"/>
  <c r="F188"/>
  <c r="L188" s="1"/>
  <c r="F187"/>
  <c r="F186"/>
  <c r="L186" s="1"/>
  <c r="E185"/>
  <c r="F184"/>
  <c r="N184" s="1"/>
  <c r="F183"/>
  <c r="N183" s="1"/>
  <c r="F182"/>
  <c r="N182" s="1"/>
  <c r="F181"/>
  <c r="N181" s="1"/>
  <c r="E179"/>
  <c r="F178"/>
  <c r="N178" s="1"/>
  <c r="F177"/>
  <c r="N177" s="1"/>
  <c r="E176"/>
  <c r="F175"/>
  <c r="O175" s="1"/>
  <c r="F174"/>
  <c r="O174" s="1"/>
  <c r="F173"/>
  <c r="O173" s="1"/>
  <c r="F172"/>
  <c r="O172" s="1"/>
  <c r="F171"/>
  <c r="O171" s="1"/>
  <c r="F170"/>
  <c r="O170" s="1"/>
  <c r="F169"/>
  <c r="L169" s="1"/>
  <c r="E167"/>
  <c r="F166"/>
  <c r="L166" s="1"/>
  <c r="F165"/>
  <c r="L165" s="1"/>
  <c r="F164"/>
  <c r="L164" s="1"/>
  <c r="F163"/>
  <c r="K163" s="1"/>
  <c r="F162"/>
  <c r="L162" s="1"/>
  <c r="E161"/>
  <c r="F160"/>
  <c r="N160" s="1"/>
  <c r="F159"/>
  <c r="N159" s="1"/>
  <c r="F158"/>
  <c r="N158" s="1"/>
  <c r="F157"/>
  <c r="N157" s="1"/>
  <c r="F156"/>
  <c r="N156" s="1"/>
  <c r="E155"/>
  <c r="F154"/>
  <c r="F153"/>
  <c r="L153" s="1"/>
  <c r="F152"/>
  <c r="F151"/>
  <c r="L151" s="1"/>
  <c r="F150"/>
  <c r="F149"/>
  <c r="L149" s="1"/>
  <c r="F148"/>
  <c r="F147"/>
  <c r="L147" s="1"/>
  <c r="F146"/>
  <c r="E144"/>
  <c r="F143"/>
  <c r="F142"/>
  <c r="L142" s="1"/>
  <c r="F141"/>
  <c r="F140"/>
  <c r="L140" s="1"/>
  <c r="F139"/>
  <c r="F138"/>
  <c r="L138" s="1"/>
  <c r="F137"/>
  <c r="F136"/>
  <c r="L136" s="1"/>
  <c r="F135"/>
  <c r="E134"/>
  <c r="F133"/>
  <c r="N133" s="1"/>
  <c r="F132"/>
  <c r="N132" s="1"/>
  <c r="F131"/>
  <c r="N131" s="1"/>
  <c r="F130"/>
  <c r="N130" s="1"/>
  <c r="F129"/>
  <c r="N129" s="1"/>
  <c r="F128"/>
  <c r="N128" s="1"/>
  <c r="F127"/>
  <c r="N127" s="1"/>
  <c r="F126"/>
  <c r="N126" s="1"/>
  <c r="F125"/>
  <c r="N125" s="1"/>
  <c r="F124"/>
  <c r="N124" s="1"/>
  <c r="E123"/>
  <c r="F122"/>
  <c r="L122" s="1"/>
  <c r="F121"/>
  <c r="F120"/>
  <c r="L120" s="1"/>
  <c r="F119"/>
  <c r="F118"/>
  <c r="L118" s="1"/>
  <c r="F117"/>
  <c r="F116"/>
  <c r="L116" s="1"/>
  <c r="F115"/>
  <c r="F114"/>
  <c r="L114" s="1"/>
  <c r="E113"/>
  <c r="F112"/>
  <c r="N112" s="1"/>
  <c r="F111"/>
  <c r="N111" s="1"/>
  <c r="F110"/>
  <c r="N110" s="1"/>
  <c r="F109"/>
  <c r="N109" s="1"/>
  <c r="K108"/>
  <c r="F108"/>
  <c r="N108" s="1"/>
  <c r="F107"/>
  <c r="N107" s="1"/>
  <c r="F106"/>
  <c r="N106" s="1"/>
  <c r="F105"/>
  <c r="N105" s="1"/>
  <c r="F104"/>
  <c r="N104" s="1"/>
  <c r="F103"/>
  <c r="N103" s="1"/>
  <c r="F102"/>
  <c r="N102" s="1"/>
  <c r="F101"/>
  <c r="N101" s="1"/>
  <c r="F100"/>
  <c r="N100" s="1"/>
  <c r="F98"/>
  <c r="E97"/>
  <c r="F96"/>
  <c r="F95"/>
  <c r="O95" s="1"/>
  <c r="F94"/>
  <c r="F93"/>
  <c r="N93" s="1"/>
  <c r="F92"/>
  <c r="N92" s="1"/>
  <c r="F91"/>
  <c r="O91" s="1"/>
  <c r="E90"/>
  <c r="F89"/>
  <c r="O89" s="1"/>
  <c r="F88"/>
  <c r="O88" s="1"/>
  <c r="F87"/>
  <c r="O87" s="1"/>
  <c r="F86"/>
  <c r="O86" s="1"/>
  <c r="F85"/>
  <c r="O85" s="1"/>
  <c r="F84"/>
  <c r="O84" s="1"/>
  <c r="F83"/>
  <c r="F81"/>
  <c r="N81" s="1"/>
  <c r="F80"/>
  <c r="N80" s="1"/>
  <c r="F79"/>
  <c r="N79" s="1"/>
  <c r="F78"/>
  <c r="N78" s="1"/>
  <c r="E77"/>
  <c r="F76"/>
  <c r="O76" s="1"/>
  <c r="F75"/>
  <c r="O75" s="1"/>
  <c r="F74"/>
  <c r="E72"/>
  <c r="F71"/>
  <c r="O71" s="1"/>
  <c r="F70"/>
  <c r="O70" s="1"/>
  <c r="F69"/>
  <c r="O69" s="1"/>
  <c r="F68"/>
  <c r="O68" s="1"/>
  <c r="F67"/>
  <c r="O67" s="1"/>
  <c r="F66"/>
  <c r="O66" s="1"/>
  <c r="F65"/>
  <c r="E64"/>
  <c r="F63"/>
  <c r="N63" s="1"/>
  <c r="F62"/>
  <c r="N62" s="1"/>
  <c r="F61"/>
  <c r="N61" s="1"/>
  <c r="F60"/>
  <c r="N60" s="1"/>
  <c r="F59"/>
  <c r="N59" s="1"/>
  <c r="F58"/>
  <c r="N58" s="1"/>
  <c r="F57"/>
  <c r="N57" s="1"/>
  <c r="F56"/>
  <c r="N56" s="1"/>
  <c r="F55"/>
  <c r="N55" s="1"/>
  <c r="F54"/>
  <c r="N54" s="1"/>
  <c r="F53"/>
  <c r="N53" s="1"/>
  <c r="F52"/>
  <c r="N52" s="1"/>
  <c r="E50"/>
  <c r="F49"/>
  <c r="N49" s="1"/>
  <c r="F48"/>
  <c r="N48" s="1"/>
  <c r="F47"/>
  <c r="N47" s="1"/>
  <c r="F46"/>
  <c r="N46" s="1"/>
  <c r="F45"/>
  <c r="N45" s="1"/>
  <c r="F44"/>
  <c r="N44" s="1"/>
  <c r="F43"/>
  <c r="N43" s="1"/>
  <c r="F41"/>
  <c r="N41" s="1"/>
  <c r="F40"/>
  <c r="N40" s="1"/>
  <c r="F39"/>
  <c r="N39" s="1"/>
  <c r="F38"/>
  <c r="N38" s="1"/>
  <c r="E37"/>
  <c r="F36"/>
  <c r="O36" s="1"/>
  <c r="F35"/>
  <c r="E34"/>
  <c r="F33"/>
  <c r="N33" s="1"/>
  <c r="F32"/>
  <c r="N32" s="1"/>
  <c r="F29"/>
  <c r="F26"/>
  <c r="O26" s="1"/>
  <c r="E25"/>
  <c r="F24"/>
  <c r="N24" s="1"/>
  <c r="F23"/>
  <c r="N23" s="1"/>
  <c r="F20"/>
  <c r="O20" s="1"/>
  <c r="F19"/>
  <c r="O19" s="1"/>
  <c r="F18"/>
  <c r="F15"/>
  <c r="N15" s="1"/>
  <c r="E14"/>
  <c r="F13"/>
  <c r="O13" s="1"/>
  <c r="F12"/>
  <c r="O12" s="1"/>
  <c r="F11"/>
  <c r="O11" s="1"/>
  <c r="F10"/>
  <c r="O10" s="1"/>
  <c r="F9"/>
  <c r="E8"/>
  <c r="F7"/>
  <c r="N7" s="1"/>
  <c r="F6"/>
  <c r="N6" s="1"/>
  <c r="F5"/>
  <c r="N5" s="1"/>
  <c r="G272" i="6"/>
  <c r="G273" s="1"/>
  <c r="H272"/>
  <c r="H273" s="1"/>
  <c r="I272"/>
  <c r="I273" s="1"/>
  <c r="J272"/>
  <c r="J273" s="1"/>
  <c r="E272"/>
  <c r="E273" s="1"/>
  <c r="F263"/>
  <c r="L263" s="1"/>
  <c r="F264"/>
  <c r="K264" s="1"/>
  <c r="F265"/>
  <c r="L265" s="1"/>
  <c r="F266"/>
  <c r="K266" s="1"/>
  <c r="F267"/>
  <c r="L267" s="1"/>
  <c r="F268"/>
  <c r="K268" s="1"/>
  <c r="F269"/>
  <c r="L269" s="1"/>
  <c r="F270"/>
  <c r="K270" s="1"/>
  <c r="F271"/>
  <c r="L271" s="1"/>
  <c r="F262"/>
  <c r="K262" s="1"/>
  <c r="G75"/>
  <c r="H75"/>
  <c r="H76" s="1"/>
  <c r="I75"/>
  <c r="J75"/>
  <c r="J76" s="1"/>
  <c r="E75"/>
  <c r="F260"/>
  <c r="L260" s="1"/>
  <c r="G137"/>
  <c r="H137"/>
  <c r="I137"/>
  <c r="J137"/>
  <c r="E137"/>
  <c r="E188"/>
  <c r="G188"/>
  <c r="H188"/>
  <c r="I188"/>
  <c r="J188"/>
  <c r="G215"/>
  <c r="H215"/>
  <c r="I215"/>
  <c r="J215"/>
  <c r="E215"/>
  <c r="G219"/>
  <c r="H219"/>
  <c r="I219"/>
  <c r="J219"/>
  <c r="E219"/>
  <c r="G261"/>
  <c r="H261"/>
  <c r="I261"/>
  <c r="J261"/>
  <c r="E261"/>
  <c r="F253"/>
  <c r="L253" s="1"/>
  <c r="F254"/>
  <c r="L254" s="1"/>
  <c r="F255"/>
  <c r="K255" s="1"/>
  <c r="F256"/>
  <c r="F257"/>
  <c r="L257" s="1"/>
  <c r="F258"/>
  <c r="F259"/>
  <c r="K259" s="1"/>
  <c r="F252"/>
  <c r="M253"/>
  <c r="K254"/>
  <c r="M254"/>
  <c r="N254"/>
  <c r="O254"/>
  <c r="N255"/>
  <c r="K256"/>
  <c r="L256"/>
  <c r="M256"/>
  <c r="N256"/>
  <c r="O256"/>
  <c r="M257"/>
  <c r="K258"/>
  <c r="L258"/>
  <c r="M258"/>
  <c r="N258"/>
  <c r="O258"/>
  <c r="O259"/>
  <c r="K260"/>
  <c r="M260"/>
  <c r="N260"/>
  <c r="O260"/>
  <c r="E224"/>
  <c r="G224"/>
  <c r="H224"/>
  <c r="I224"/>
  <c r="J224"/>
  <c r="E41"/>
  <c r="G41"/>
  <c r="H41"/>
  <c r="I41"/>
  <c r="J41"/>
  <c r="G20"/>
  <c r="H20"/>
  <c r="I20"/>
  <c r="J20"/>
  <c r="E20"/>
  <c r="G16"/>
  <c r="H16"/>
  <c r="I16"/>
  <c r="J16"/>
  <c r="G38"/>
  <c r="H38"/>
  <c r="I38"/>
  <c r="J38"/>
  <c r="E38"/>
  <c r="F36"/>
  <c r="L36" s="1"/>
  <c r="G93"/>
  <c r="H93"/>
  <c r="I93"/>
  <c r="J93"/>
  <c r="G8"/>
  <c r="H8"/>
  <c r="I8"/>
  <c r="J8"/>
  <c r="E8"/>
  <c r="E158"/>
  <c r="G158"/>
  <c r="H158"/>
  <c r="I158"/>
  <c r="J158"/>
  <c r="F149"/>
  <c r="K149" s="1"/>
  <c r="F150"/>
  <c r="L150" s="1"/>
  <c r="F151"/>
  <c r="L151" s="1"/>
  <c r="F152"/>
  <c r="K152" s="1"/>
  <c r="F153"/>
  <c r="L153" s="1"/>
  <c r="F154"/>
  <c r="K154" s="1"/>
  <c r="F155"/>
  <c r="L155" s="1"/>
  <c r="F156"/>
  <c r="K156" s="1"/>
  <c r="F157"/>
  <c r="L157" s="1"/>
  <c r="G29"/>
  <c r="H29"/>
  <c r="I29"/>
  <c r="J29"/>
  <c r="G228"/>
  <c r="H228"/>
  <c r="H229" s="1"/>
  <c r="I228"/>
  <c r="J228"/>
  <c r="J229" s="1"/>
  <c r="E228"/>
  <c r="E229" s="1"/>
  <c r="G204"/>
  <c r="H204"/>
  <c r="I204"/>
  <c r="J204"/>
  <c r="G205"/>
  <c r="H205"/>
  <c r="I205"/>
  <c r="J205"/>
  <c r="E204"/>
  <c r="E205" s="1"/>
  <c r="G24"/>
  <c r="H24"/>
  <c r="I24"/>
  <c r="J24"/>
  <c r="G85"/>
  <c r="H85"/>
  <c r="I85"/>
  <c r="J85"/>
  <c r="F81"/>
  <c r="L81" s="1"/>
  <c r="F82"/>
  <c r="K82" s="1"/>
  <c r="F83"/>
  <c r="L83" s="1"/>
  <c r="F84"/>
  <c r="K84" s="1"/>
  <c r="F120"/>
  <c r="K120" s="1"/>
  <c r="G126"/>
  <c r="H126"/>
  <c r="I126"/>
  <c r="J126"/>
  <c r="E126"/>
  <c r="L120"/>
  <c r="G116"/>
  <c r="H116"/>
  <c r="I116"/>
  <c r="J116"/>
  <c r="G102"/>
  <c r="H102"/>
  <c r="I102"/>
  <c r="J102"/>
  <c r="G80"/>
  <c r="H80"/>
  <c r="I80"/>
  <c r="J80"/>
  <c r="G251"/>
  <c r="H251"/>
  <c r="I251"/>
  <c r="J251"/>
  <c r="E251"/>
  <c r="G182"/>
  <c r="H182"/>
  <c r="I182"/>
  <c r="J182"/>
  <c r="E182"/>
  <c r="E179"/>
  <c r="G179"/>
  <c r="H179"/>
  <c r="I179"/>
  <c r="J179"/>
  <c r="F172"/>
  <c r="K172" s="1"/>
  <c r="F173"/>
  <c r="L173" s="1"/>
  <c r="F174"/>
  <c r="K174" s="1"/>
  <c r="F175"/>
  <c r="L175" s="1"/>
  <c r="F176"/>
  <c r="K176" s="1"/>
  <c r="F177"/>
  <c r="L177" s="1"/>
  <c r="F178"/>
  <c r="K178" s="1"/>
  <c r="F180"/>
  <c r="F181"/>
  <c r="K181" s="1"/>
  <c r="E170"/>
  <c r="G170"/>
  <c r="H170"/>
  <c r="I170"/>
  <c r="J170"/>
  <c r="G235"/>
  <c r="H235"/>
  <c r="I235"/>
  <c r="J235"/>
  <c r="E235"/>
  <c r="E164"/>
  <c r="G164"/>
  <c r="H164"/>
  <c r="I164"/>
  <c r="J164"/>
  <c r="F161"/>
  <c r="K161" s="1"/>
  <c r="F162"/>
  <c r="L162" s="1"/>
  <c r="F163"/>
  <c r="K163" s="1"/>
  <c r="G147"/>
  <c r="G148" s="1"/>
  <c r="H147"/>
  <c r="H148" s="1"/>
  <c r="I147"/>
  <c r="I148" s="1"/>
  <c r="J147"/>
  <c r="J148" s="1"/>
  <c r="G14"/>
  <c r="G32" s="1"/>
  <c r="H14"/>
  <c r="H32" s="1"/>
  <c r="I14"/>
  <c r="I32" s="1"/>
  <c r="J14"/>
  <c r="J32" s="1"/>
  <c r="F13"/>
  <c r="L13" s="1"/>
  <c r="E14"/>
  <c r="K13"/>
  <c r="O13"/>
  <c r="G26"/>
  <c r="H26"/>
  <c r="I26"/>
  <c r="J26"/>
  <c r="F250"/>
  <c r="N250" s="1"/>
  <c r="F249"/>
  <c r="N249" s="1"/>
  <c r="F248"/>
  <c r="N248" s="1"/>
  <c r="F247"/>
  <c r="N247" s="1"/>
  <c r="F246"/>
  <c r="N246" s="1"/>
  <c r="F245"/>
  <c r="N245" s="1"/>
  <c r="F244"/>
  <c r="N244" s="1"/>
  <c r="F243"/>
  <c r="N243" s="1"/>
  <c r="F242"/>
  <c r="N242" s="1"/>
  <c r="F241"/>
  <c r="N241" s="1"/>
  <c r="F240"/>
  <c r="N240" s="1"/>
  <c r="F239"/>
  <c r="N239" s="1"/>
  <c r="F238"/>
  <c r="N238" s="1"/>
  <c r="F237"/>
  <c r="N237" s="1"/>
  <c r="F236"/>
  <c r="N236" s="1"/>
  <c r="E67"/>
  <c r="E76" s="1"/>
  <c r="G67"/>
  <c r="G76" s="1"/>
  <c r="H67"/>
  <c r="I67"/>
  <c r="I76" s="1"/>
  <c r="J67"/>
  <c r="G100"/>
  <c r="H100"/>
  <c r="I100"/>
  <c r="J100"/>
  <c r="G53"/>
  <c r="G54" s="1"/>
  <c r="H53"/>
  <c r="H54" s="1"/>
  <c r="I53"/>
  <c r="I54" s="1"/>
  <c r="J53"/>
  <c r="J54" s="1"/>
  <c r="F234"/>
  <c r="O234" s="1"/>
  <c r="F233"/>
  <c r="O233" s="1"/>
  <c r="F232"/>
  <c r="O232" s="1"/>
  <c r="F231"/>
  <c r="O231" s="1"/>
  <c r="F230"/>
  <c r="F227"/>
  <c r="N227" s="1"/>
  <c r="F226"/>
  <c r="N226" s="1"/>
  <c r="F225"/>
  <c r="N225" s="1"/>
  <c r="F223"/>
  <c r="F222"/>
  <c r="O222" s="1"/>
  <c r="F221"/>
  <c r="O221" s="1"/>
  <c r="F220"/>
  <c r="O220" s="1"/>
  <c r="F218"/>
  <c r="N218" s="1"/>
  <c r="F217"/>
  <c r="N217" s="1"/>
  <c r="F216"/>
  <c r="N216" s="1"/>
  <c r="F214"/>
  <c r="O214" s="1"/>
  <c r="F213"/>
  <c r="O213" s="1"/>
  <c r="F212"/>
  <c r="O212" s="1"/>
  <c r="F211"/>
  <c r="O211" s="1"/>
  <c r="F210"/>
  <c r="O210" s="1"/>
  <c r="F209"/>
  <c r="O209" s="1"/>
  <c r="F208"/>
  <c r="O208" s="1"/>
  <c r="F207"/>
  <c r="O207" s="1"/>
  <c r="F206"/>
  <c r="F203"/>
  <c r="O203" s="1"/>
  <c r="F202"/>
  <c r="O202" s="1"/>
  <c r="F201"/>
  <c r="O201" s="1"/>
  <c r="F200"/>
  <c r="O200" s="1"/>
  <c r="F199"/>
  <c r="O199" s="1"/>
  <c r="F198"/>
  <c r="O198" s="1"/>
  <c r="F197"/>
  <c r="O197" s="1"/>
  <c r="F196"/>
  <c r="O196" s="1"/>
  <c r="F195"/>
  <c r="O195" s="1"/>
  <c r="F194"/>
  <c r="O194" s="1"/>
  <c r="F193"/>
  <c r="O193" s="1"/>
  <c r="F192"/>
  <c r="O192" s="1"/>
  <c r="F191"/>
  <c r="O191" s="1"/>
  <c r="F190"/>
  <c r="O190" s="1"/>
  <c r="F189"/>
  <c r="O189" s="1"/>
  <c r="F187"/>
  <c r="N187" s="1"/>
  <c r="F186"/>
  <c r="N186" s="1"/>
  <c r="F185"/>
  <c r="N185" s="1"/>
  <c r="F184"/>
  <c r="K184" s="1"/>
  <c r="F169"/>
  <c r="K169" s="1"/>
  <c r="F168"/>
  <c r="L168" s="1"/>
  <c r="F167"/>
  <c r="K167" s="1"/>
  <c r="F166"/>
  <c r="L166" s="1"/>
  <c r="F165"/>
  <c r="F160"/>
  <c r="L160" s="1"/>
  <c r="F159"/>
  <c r="L159" s="1"/>
  <c r="E147"/>
  <c r="F146"/>
  <c r="N146" s="1"/>
  <c r="F145"/>
  <c r="N145" s="1"/>
  <c r="F144"/>
  <c r="N144" s="1"/>
  <c r="F143"/>
  <c r="N143" s="1"/>
  <c r="F142"/>
  <c r="N142" s="1"/>
  <c r="F141"/>
  <c r="N141" s="1"/>
  <c r="F140"/>
  <c r="N140" s="1"/>
  <c r="F139"/>
  <c r="N139" s="1"/>
  <c r="F138"/>
  <c r="N138" s="1"/>
  <c r="F136"/>
  <c r="L136" s="1"/>
  <c r="F135"/>
  <c r="L135" s="1"/>
  <c r="F134"/>
  <c r="L134" s="1"/>
  <c r="F133"/>
  <c r="L133" s="1"/>
  <c r="F132"/>
  <c r="L132" s="1"/>
  <c r="F131"/>
  <c r="L131" s="1"/>
  <c r="F130"/>
  <c r="L130" s="1"/>
  <c r="F129"/>
  <c r="L129" s="1"/>
  <c r="F128"/>
  <c r="N128" s="1"/>
  <c r="F127"/>
  <c r="F137" s="1"/>
  <c r="F125"/>
  <c r="N125" s="1"/>
  <c r="F124"/>
  <c r="N124" s="1"/>
  <c r="F123"/>
  <c r="N123" s="1"/>
  <c r="F122"/>
  <c r="N122" s="1"/>
  <c r="F121"/>
  <c r="N121" s="1"/>
  <c r="F119"/>
  <c r="N119" s="1"/>
  <c r="F118"/>
  <c r="N118" s="1"/>
  <c r="F117"/>
  <c r="N117" s="1"/>
  <c r="E116"/>
  <c r="F115"/>
  <c r="N115" s="1"/>
  <c r="F114"/>
  <c r="N114" s="1"/>
  <c r="F113"/>
  <c r="N113" s="1"/>
  <c r="F112"/>
  <c r="N112" s="1"/>
  <c r="F111"/>
  <c r="N111" s="1"/>
  <c r="F110"/>
  <c r="N110" s="1"/>
  <c r="F109"/>
  <c r="N109" s="1"/>
  <c r="F108"/>
  <c r="N108" s="1"/>
  <c r="F107"/>
  <c r="N107" s="1"/>
  <c r="F106"/>
  <c r="N106" s="1"/>
  <c r="F105"/>
  <c r="N105" s="1"/>
  <c r="F104"/>
  <c r="N104" s="1"/>
  <c r="F103"/>
  <c r="N103" s="1"/>
  <c r="E102"/>
  <c r="F101"/>
  <c r="N101" s="1"/>
  <c r="E100"/>
  <c r="F99"/>
  <c r="N99" s="1"/>
  <c r="F98"/>
  <c r="N98" s="1"/>
  <c r="F97"/>
  <c r="F96"/>
  <c r="N96" s="1"/>
  <c r="F95"/>
  <c r="N95" s="1"/>
  <c r="F94"/>
  <c r="E93"/>
  <c r="F92"/>
  <c r="N92" s="1"/>
  <c r="F91"/>
  <c r="N91" s="1"/>
  <c r="F90"/>
  <c r="N90" s="1"/>
  <c r="F89"/>
  <c r="N89" s="1"/>
  <c r="F88"/>
  <c r="N88" s="1"/>
  <c r="F87"/>
  <c r="N87" s="1"/>
  <c r="F86"/>
  <c r="N86" s="1"/>
  <c r="E80"/>
  <c r="F79"/>
  <c r="N79" s="1"/>
  <c r="F78"/>
  <c r="N78" s="1"/>
  <c r="F77"/>
  <c r="N77" s="1"/>
  <c r="F74"/>
  <c r="N74" s="1"/>
  <c r="F73"/>
  <c r="N73" s="1"/>
  <c r="F72"/>
  <c r="N72" s="1"/>
  <c r="F71"/>
  <c r="N71" s="1"/>
  <c r="F70"/>
  <c r="N70" s="1"/>
  <c r="F69"/>
  <c r="N69" s="1"/>
  <c r="F68"/>
  <c r="N68" s="1"/>
  <c r="F66"/>
  <c r="N66" s="1"/>
  <c r="F65"/>
  <c r="N65" s="1"/>
  <c r="F64"/>
  <c r="N64" s="1"/>
  <c r="F63"/>
  <c r="F62"/>
  <c r="L62" s="1"/>
  <c r="F61"/>
  <c r="F60"/>
  <c r="L60" s="1"/>
  <c r="F59"/>
  <c r="F58"/>
  <c r="L58" s="1"/>
  <c r="F57"/>
  <c r="F56"/>
  <c r="L56" s="1"/>
  <c r="F55"/>
  <c r="E53"/>
  <c r="F52"/>
  <c r="F51"/>
  <c r="L51" s="1"/>
  <c r="F50"/>
  <c r="F49"/>
  <c r="L49" s="1"/>
  <c r="F48"/>
  <c r="F47"/>
  <c r="L47" s="1"/>
  <c r="F46"/>
  <c r="F45"/>
  <c r="L45" s="1"/>
  <c r="F44"/>
  <c r="F43"/>
  <c r="L43" s="1"/>
  <c r="F42"/>
  <c r="F40"/>
  <c r="F39"/>
  <c r="L39" s="1"/>
  <c r="F37"/>
  <c r="N37" s="1"/>
  <c r="F35"/>
  <c r="N35" s="1"/>
  <c r="F34"/>
  <c r="N34" s="1"/>
  <c r="F33"/>
  <c r="O33" s="1"/>
  <c r="F31"/>
  <c r="N31" s="1"/>
  <c r="F30"/>
  <c r="N30" s="1"/>
  <c r="E29"/>
  <c r="F28"/>
  <c r="O28" s="1"/>
  <c r="F27"/>
  <c r="E26"/>
  <c r="F25"/>
  <c r="N25" s="1"/>
  <c r="E24"/>
  <c r="F23"/>
  <c r="O23" s="1"/>
  <c r="F22"/>
  <c r="O22" s="1"/>
  <c r="F21"/>
  <c r="F19"/>
  <c r="N19" s="1"/>
  <c r="F18"/>
  <c r="N18" s="1"/>
  <c r="F17"/>
  <c r="N17" s="1"/>
  <c r="E16"/>
  <c r="F15"/>
  <c r="F16" s="1"/>
  <c r="F12"/>
  <c r="N12" s="1"/>
  <c r="F11"/>
  <c r="N11" s="1"/>
  <c r="F10"/>
  <c r="N10" s="1"/>
  <c r="F9"/>
  <c r="N9" s="1"/>
  <c r="F7"/>
  <c r="N7" s="1"/>
  <c r="F6"/>
  <c r="N6" s="1"/>
  <c r="F5"/>
  <c r="L250" i="8" l="1"/>
  <c r="O251"/>
  <c r="M251"/>
  <c r="N251"/>
  <c r="L251"/>
  <c r="O252"/>
  <c r="M252"/>
  <c r="N252"/>
  <c r="O213"/>
  <c r="M213"/>
  <c r="E226"/>
  <c r="K247"/>
  <c r="O247"/>
  <c r="O246"/>
  <c r="K246"/>
  <c r="K245"/>
  <c r="O245"/>
  <c r="O244"/>
  <c r="K244"/>
  <c r="K243"/>
  <c r="O243"/>
  <c r="O242"/>
  <c r="K242"/>
  <c r="K241"/>
  <c r="O241"/>
  <c r="O240"/>
  <c r="K240"/>
  <c r="K239"/>
  <c r="O239"/>
  <c r="O238"/>
  <c r="K238"/>
  <c r="K237"/>
  <c r="O237"/>
  <c r="O236"/>
  <c r="K236"/>
  <c r="K235"/>
  <c r="O235"/>
  <c r="O234"/>
  <c r="K234"/>
  <c r="K233"/>
  <c r="O233"/>
  <c r="F248"/>
  <c r="K80"/>
  <c r="O79"/>
  <c r="K79"/>
  <c r="K78"/>
  <c r="O122"/>
  <c r="K122"/>
  <c r="K121"/>
  <c r="O121"/>
  <c r="O120"/>
  <c r="K120"/>
  <c r="K119"/>
  <c r="O119"/>
  <c r="O118"/>
  <c r="K118"/>
  <c r="K117"/>
  <c r="O117"/>
  <c r="O116"/>
  <c r="K116"/>
  <c r="K115"/>
  <c r="O115"/>
  <c r="K114"/>
  <c r="O114"/>
  <c r="F123"/>
  <c r="L123" s="1"/>
  <c r="F216"/>
  <c r="F25"/>
  <c r="N25" s="1"/>
  <c r="J30"/>
  <c r="H30"/>
  <c r="J168"/>
  <c r="I168"/>
  <c r="H168"/>
  <c r="G168"/>
  <c r="O33"/>
  <c r="K33"/>
  <c r="K32"/>
  <c r="O32"/>
  <c r="K31"/>
  <c r="O31"/>
  <c r="F34"/>
  <c r="K34" s="1"/>
  <c r="O175"/>
  <c r="K175"/>
  <c r="K174"/>
  <c r="O174"/>
  <c r="O173"/>
  <c r="K173"/>
  <c r="K172"/>
  <c r="O172"/>
  <c r="O171"/>
  <c r="K171"/>
  <c r="K170"/>
  <c r="O170"/>
  <c r="E73"/>
  <c r="M53"/>
  <c r="K53"/>
  <c r="N53"/>
  <c r="J99"/>
  <c r="K93"/>
  <c r="O93"/>
  <c r="O92"/>
  <c r="K92"/>
  <c r="K91"/>
  <c r="O91"/>
  <c r="I30"/>
  <c r="O49"/>
  <c r="K49"/>
  <c r="K48"/>
  <c r="O48"/>
  <c r="O47"/>
  <c r="K47"/>
  <c r="K46"/>
  <c r="O46"/>
  <c r="O45"/>
  <c r="K45"/>
  <c r="K44"/>
  <c r="O44"/>
  <c r="O43"/>
  <c r="K43"/>
  <c r="K42"/>
  <c r="O42"/>
  <c r="O41"/>
  <c r="K41"/>
  <c r="K40"/>
  <c r="O40"/>
  <c r="O39"/>
  <c r="K39"/>
  <c r="O38"/>
  <c r="K38"/>
  <c r="F50"/>
  <c r="O50" s="1"/>
  <c r="E51"/>
  <c r="K13"/>
  <c r="O13"/>
  <c r="K9"/>
  <c r="O9"/>
  <c r="K11"/>
  <c r="O11"/>
  <c r="O10"/>
  <c r="K10"/>
  <c r="K12"/>
  <c r="F14"/>
  <c r="K14" s="1"/>
  <c r="O12"/>
  <c r="N14"/>
  <c r="M18"/>
  <c r="M19"/>
  <c r="M20"/>
  <c r="M21"/>
  <c r="M26"/>
  <c r="M27"/>
  <c r="N34"/>
  <c r="M52"/>
  <c r="M54"/>
  <c r="M55"/>
  <c r="M56"/>
  <c r="M57"/>
  <c r="M58"/>
  <c r="M59"/>
  <c r="M60"/>
  <c r="M61"/>
  <c r="M62"/>
  <c r="M63"/>
  <c r="M81"/>
  <c r="M98"/>
  <c r="N123"/>
  <c r="M135"/>
  <c r="M136"/>
  <c r="M137"/>
  <c r="M138"/>
  <c r="M139"/>
  <c r="M140"/>
  <c r="M141"/>
  <c r="M142"/>
  <c r="M143"/>
  <c r="M146"/>
  <c r="M147"/>
  <c r="M148"/>
  <c r="M149"/>
  <c r="M150"/>
  <c r="M151"/>
  <c r="M152"/>
  <c r="M153"/>
  <c r="M154"/>
  <c r="M162"/>
  <c r="M163"/>
  <c r="M164"/>
  <c r="M165"/>
  <c r="M166"/>
  <c r="O169"/>
  <c r="F176"/>
  <c r="K176" s="1"/>
  <c r="M186"/>
  <c r="M187"/>
  <c r="M188"/>
  <c r="M189"/>
  <c r="M190"/>
  <c r="M191"/>
  <c r="M192"/>
  <c r="M193"/>
  <c r="M194"/>
  <c r="M195"/>
  <c r="M196"/>
  <c r="M197"/>
  <c r="M198"/>
  <c r="M199"/>
  <c r="M200"/>
  <c r="M203"/>
  <c r="M204"/>
  <c r="M205"/>
  <c r="M206"/>
  <c r="M207"/>
  <c r="M208"/>
  <c r="M209"/>
  <c r="M210"/>
  <c r="M211"/>
  <c r="M217"/>
  <c r="M218"/>
  <c r="M219"/>
  <c r="M220"/>
  <c r="M260"/>
  <c r="M261"/>
  <c r="M262"/>
  <c r="M263"/>
  <c r="M264"/>
  <c r="M265"/>
  <c r="M266"/>
  <c r="M267"/>
  <c r="M268"/>
  <c r="F8"/>
  <c r="M9"/>
  <c r="M10"/>
  <c r="M11"/>
  <c r="M12"/>
  <c r="M13"/>
  <c r="O14"/>
  <c r="F17"/>
  <c r="L17" s="1"/>
  <c r="K18"/>
  <c r="O18"/>
  <c r="K19"/>
  <c r="O19"/>
  <c r="K20"/>
  <c r="O20"/>
  <c r="K21"/>
  <c r="O21"/>
  <c r="L22"/>
  <c r="K26"/>
  <c r="O26"/>
  <c r="K27"/>
  <c r="O27"/>
  <c r="F28"/>
  <c r="M31"/>
  <c r="M32"/>
  <c r="M33"/>
  <c r="O34"/>
  <c r="F37"/>
  <c r="N37" s="1"/>
  <c r="M38"/>
  <c r="M39"/>
  <c r="M40"/>
  <c r="M41"/>
  <c r="M42"/>
  <c r="M43"/>
  <c r="M44"/>
  <c r="M45"/>
  <c r="M46"/>
  <c r="M47"/>
  <c r="M48"/>
  <c r="M49"/>
  <c r="K52"/>
  <c r="O52"/>
  <c r="O53"/>
  <c r="K54"/>
  <c r="O54"/>
  <c r="K55"/>
  <c r="O55"/>
  <c r="K56"/>
  <c r="O56"/>
  <c r="K57"/>
  <c r="O57"/>
  <c r="K58"/>
  <c r="O58"/>
  <c r="K59"/>
  <c r="O59"/>
  <c r="K60"/>
  <c r="O60"/>
  <c r="K61"/>
  <c r="O61"/>
  <c r="K62"/>
  <c r="O62"/>
  <c r="K63"/>
  <c r="O63"/>
  <c r="F72"/>
  <c r="F77"/>
  <c r="F82"/>
  <c r="M78"/>
  <c r="M79"/>
  <c r="K81"/>
  <c r="O81"/>
  <c r="M92"/>
  <c r="M93"/>
  <c r="K98"/>
  <c r="O98"/>
  <c r="M114"/>
  <c r="M115"/>
  <c r="M116"/>
  <c r="M117"/>
  <c r="M118"/>
  <c r="M119"/>
  <c r="M120"/>
  <c r="M121"/>
  <c r="M122"/>
  <c r="O123"/>
  <c r="K135"/>
  <c r="O135"/>
  <c r="K136"/>
  <c r="O136"/>
  <c r="K137"/>
  <c r="O137"/>
  <c r="K138"/>
  <c r="O138"/>
  <c r="K139"/>
  <c r="O139"/>
  <c r="K140"/>
  <c r="O140"/>
  <c r="K141"/>
  <c r="O141"/>
  <c r="K142"/>
  <c r="O142"/>
  <c r="K143"/>
  <c r="O143"/>
  <c r="F144"/>
  <c r="K146"/>
  <c r="O146"/>
  <c r="K147"/>
  <c r="O147"/>
  <c r="K148"/>
  <c r="O148"/>
  <c r="K149"/>
  <c r="O149"/>
  <c r="K150"/>
  <c r="O150"/>
  <c r="K151"/>
  <c r="O151"/>
  <c r="K152"/>
  <c r="O152"/>
  <c r="K153"/>
  <c r="O153"/>
  <c r="K154"/>
  <c r="O154"/>
  <c r="F155"/>
  <c r="K162"/>
  <c r="O162"/>
  <c r="K163"/>
  <c r="O163"/>
  <c r="K164"/>
  <c r="O164"/>
  <c r="K165"/>
  <c r="O165"/>
  <c r="K166"/>
  <c r="O166"/>
  <c r="F167"/>
  <c r="M170"/>
  <c r="M171"/>
  <c r="M172"/>
  <c r="M173"/>
  <c r="M174"/>
  <c r="M175"/>
  <c r="K186"/>
  <c r="O186"/>
  <c r="K187"/>
  <c r="O187"/>
  <c r="K188"/>
  <c r="O188"/>
  <c r="K189"/>
  <c r="O189"/>
  <c r="K190"/>
  <c r="O190"/>
  <c r="K191"/>
  <c r="O191"/>
  <c r="K192"/>
  <c r="O192"/>
  <c r="K193"/>
  <c r="O193"/>
  <c r="K194"/>
  <c r="O194"/>
  <c r="K195"/>
  <c r="O195"/>
  <c r="K196"/>
  <c r="O196"/>
  <c r="K197"/>
  <c r="O197"/>
  <c r="K198"/>
  <c r="O198"/>
  <c r="K199"/>
  <c r="O199"/>
  <c r="K200"/>
  <c r="O200"/>
  <c r="F201"/>
  <c r="K203"/>
  <c r="O203"/>
  <c r="K204"/>
  <c r="O204"/>
  <c r="K205"/>
  <c r="O205"/>
  <c r="K206"/>
  <c r="O206"/>
  <c r="K207"/>
  <c r="O207"/>
  <c r="K208"/>
  <c r="O208"/>
  <c r="K209"/>
  <c r="O209"/>
  <c r="K210"/>
  <c r="O210"/>
  <c r="K211"/>
  <c r="O211"/>
  <c r="F212"/>
  <c r="K217"/>
  <c r="O217"/>
  <c r="K218"/>
  <c r="O218"/>
  <c r="K219"/>
  <c r="O219"/>
  <c r="K220"/>
  <c r="O220"/>
  <c r="F221"/>
  <c r="F225"/>
  <c r="F232"/>
  <c r="M233"/>
  <c r="M234"/>
  <c r="M235"/>
  <c r="M236"/>
  <c r="M237"/>
  <c r="M238"/>
  <c r="M239"/>
  <c r="M240"/>
  <c r="M241"/>
  <c r="M242"/>
  <c r="M243"/>
  <c r="M244"/>
  <c r="M245"/>
  <c r="M246"/>
  <c r="M247"/>
  <c r="K260"/>
  <c r="O260"/>
  <c r="K261"/>
  <c r="O261"/>
  <c r="K262"/>
  <c r="O262"/>
  <c r="K263"/>
  <c r="O263"/>
  <c r="K264"/>
  <c r="O264"/>
  <c r="K265"/>
  <c r="O265"/>
  <c r="K266"/>
  <c r="O266"/>
  <c r="K267"/>
  <c r="O267"/>
  <c r="K268"/>
  <c r="O268"/>
  <c r="L8"/>
  <c r="K8"/>
  <c r="K17"/>
  <c r="N8"/>
  <c r="F30"/>
  <c r="L25"/>
  <c r="K25"/>
  <c r="K37"/>
  <c r="L72"/>
  <c r="K72"/>
  <c r="L77"/>
  <c r="K77"/>
  <c r="K82"/>
  <c r="E82"/>
  <c r="L82"/>
  <c r="N17"/>
  <c r="N77"/>
  <c r="F90"/>
  <c r="O83"/>
  <c r="M83"/>
  <c r="K83"/>
  <c r="O85"/>
  <c r="M85"/>
  <c r="K85"/>
  <c r="O87"/>
  <c r="M87"/>
  <c r="K87"/>
  <c r="O89"/>
  <c r="M89"/>
  <c r="K89"/>
  <c r="O95"/>
  <c r="M95"/>
  <c r="K95"/>
  <c r="O101"/>
  <c r="M101"/>
  <c r="K101"/>
  <c r="O103"/>
  <c r="M103"/>
  <c r="K103"/>
  <c r="O105"/>
  <c r="M105"/>
  <c r="K105"/>
  <c r="O107"/>
  <c r="M107"/>
  <c r="K107"/>
  <c r="O109"/>
  <c r="M109"/>
  <c r="K109"/>
  <c r="L5"/>
  <c r="N5"/>
  <c r="L6"/>
  <c r="N6"/>
  <c r="L7"/>
  <c r="N7"/>
  <c r="M8"/>
  <c r="O8"/>
  <c r="L14"/>
  <c r="L15"/>
  <c r="N15"/>
  <c r="L16"/>
  <c r="N16"/>
  <c r="O17"/>
  <c r="L23"/>
  <c r="N23"/>
  <c r="L24"/>
  <c r="N24"/>
  <c r="M25"/>
  <c r="O25"/>
  <c r="L28"/>
  <c r="L29"/>
  <c r="N29"/>
  <c r="L34"/>
  <c r="L35"/>
  <c r="N35"/>
  <c r="L36"/>
  <c r="N36"/>
  <c r="M37"/>
  <c r="L50"/>
  <c r="N50"/>
  <c r="F64"/>
  <c r="N64" s="1"/>
  <c r="L65"/>
  <c r="N65"/>
  <c r="L66"/>
  <c r="N66"/>
  <c r="L67"/>
  <c r="N67"/>
  <c r="L68"/>
  <c r="N68"/>
  <c r="L69"/>
  <c r="N69"/>
  <c r="L70"/>
  <c r="N70"/>
  <c r="L71"/>
  <c r="N71"/>
  <c r="M72"/>
  <c r="O72"/>
  <c r="L74"/>
  <c r="N74"/>
  <c r="L75"/>
  <c r="N75"/>
  <c r="L76"/>
  <c r="N76"/>
  <c r="M77"/>
  <c r="O77"/>
  <c r="O82"/>
  <c r="N83"/>
  <c r="N85"/>
  <c r="N87"/>
  <c r="N89"/>
  <c r="N90"/>
  <c r="O90"/>
  <c r="N95"/>
  <c r="E99"/>
  <c r="N101"/>
  <c r="N103"/>
  <c r="N105"/>
  <c r="N107"/>
  <c r="N109"/>
  <c r="N80"/>
  <c r="L80"/>
  <c r="O84"/>
  <c r="M84"/>
  <c r="K84"/>
  <c r="O86"/>
  <c r="M86"/>
  <c r="K86"/>
  <c r="O88"/>
  <c r="M88"/>
  <c r="K88"/>
  <c r="O96"/>
  <c r="M96"/>
  <c r="K96"/>
  <c r="F113"/>
  <c r="O100"/>
  <c r="M100"/>
  <c r="K100"/>
  <c r="O102"/>
  <c r="M102"/>
  <c r="K102"/>
  <c r="O104"/>
  <c r="M104"/>
  <c r="K104"/>
  <c r="O106"/>
  <c r="M106"/>
  <c r="K106"/>
  <c r="O108"/>
  <c r="M108"/>
  <c r="K108"/>
  <c r="K5"/>
  <c r="M5"/>
  <c r="O5"/>
  <c r="K6"/>
  <c r="M6"/>
  <c r="K7"/>
  <c r="M7"/>
  <c r="L9"/>
  <c r="L10"/>
  <c r="L11"/>
  <c r="L12"/>
  <c r="L13"/>
  <c r="M14"/>
  <c r="K15"/>
  <c r="M15"/>
  <c r="O15"/>
  <c r="K16"/>
  <c r="M16"/>
  <c r="L18"/>
  <c r="L19"/>
  <c r="L20"/>
  <c r="L21"/>
  <c r="M22"/>
  <c r="K23"/>
  <c r="M23"/>
  <c r="K24"/>
  <c r="M24"/>
  <c r="L26"/>
  <c r="L27"/>
  <c r="M28"/>
  <c r="K29"/>
  <c r="M29"/>
  <c r="O29"/>
  <c r="L31"/>
  <c r="L32"/>
  <c r="L33"/>
  <c r="M34"/>
  <c r="K35"/>
  <c r="M35"/>
  <c r="O35"/>
  <c r="K36"/>
  <c r="M36"/>
  <c r="L38"/>
  <c r="L39"/>
  <c r="L40"/>
  <c r="L41"/>
  <c r="L42"/>
  <c r="L43"/>
  <c r="L44"/>
  <c r="L45"/>
  <c r="L46"/>
  <c r="L47"/>
  <c r="L48"/>
  <c r="L49"/>
  <c r="K50"/>
  <c r="M50"/>
  <c r="L52"/>
  <c r="L54"/>
  <c r="L55"/>
  <c r="L56"/>
  <c r="L57"/>
  <c r="L58"/>
  <c r="L59"/>
  <c r="L60"/>
  <c r="L61"/>
  <c r="L62"/>
  <c r="L63"/>
  <c r="M64"/>
  <c r="K65"/>
  <c r="M65"/>
  <c r="O65"/>
  <c r="K66"/>
  <c r="M66"/>
  <c r="K67"/>
  <c r="M67"/>
  <c r="K68"/>
  <c r="M68"/>
  <c r="K69"/>
  <c r="M69"/>
  <c r="K70"/>
  <c r="M70"/>
  <c r="K71"/>
  <c r="M71"/>
  <c r="N72"/>
  <c r="K74"/>
  <c r="M74"/>
  <c r="O74"/>
  <c r="K75"/>
  <c r="M75"/>
  <c r="K76"/>
  <c r="M76"/>
  <c r="L78"/>
  <c r="N78"/>
  <c r="L79"/>
  <c r="M80"/>
  <c r="N82"/>
  <c r="L83"/>
  <c r="N84"/>
  <c r="L85"/>
  <c r="N86"/>
  <c r="L87"/>
  <c r="N88"/>
  <c r="L89"/>
  <c r="M90"/>
  <c r="F97"/>
  <c r="O97" s="1"/>
  <c r="L95"/>
  <c r="N96"/>
  <c r="N100"/>
  <c r="L101"/>
  <c r="N102"/>
  <c r="L103"/>
  <c r="N104"/>
  <c r="L105"/>
  <c r="N106"/>
  <c r="L107"/>
  <c r="N108"/>
  <c r="L109"/>
  <c r="O113"/>
  <c r="N169"/>
  <c r="L169"/>
  <c r="F179"/>
  <c r="M179" s="1"/>
  <c r="O177"/>
  <c r="M177"/>
  <c r="K177"/>
  <c r="O182"/>
  <c r="M182"/>
  <c r="K182"/>
  <c r="O184"/>
  <c r="M184"/>
  <c r="K184"/>
  <c r="K201"/>
  <c r="L81"/>
  <c r="M82"/>
  <c r="L91"/>
  <c r="N91"/>
  <c r="L92"/>
  <c r="L93"/>
  <c r="L98"/>
  <c r="K110"/>
  <c r="M110"/>
  <c r="O110"/>
  <c r="K111"/>
  <c r="M111"/>
  <c r="O111"/>
  <c r="K112"/>
  <c r="M112"/>
  <c r="O112"/>
  <c r="N113"/>
  <c r="L114"/>
  <c r="L115"/>
  <c r="L116"/>
  <c r="L117"/>
  <c r="L118"/>
  <c r="L119"/>
  <c r="L120"/>
  <c r="L121"/>
  <c r="L122"/>
  <c r="K123"/>
  <c r="K124"/>
  <c r="M124"/>
  <c r="O124"/>
  <c r="K125"/>
  <c r="M125"/>
  <c r="O125"/>
  <c r="K126"/>
  <c r="M126"/>
  <c r="O126"/>
  <c r="K127"/>
  <c r="M127"/>
  <c r="O127"/>
  <c r="K128"/>
  <c r="M128"/>
  <c r="O128"/>
  <c r="K129"/>
  <c r="M129"/>
  <c r="O129"/>
  <c r="M130"/>
  <c r="O130"/>
  <c r="K131"/>
  <c r="M131"/>
  <c r="O131"/>
  <c r="K132"/>
  <c r="M132"/>
  <c r="O132"/>
  <c r="K133"/>
  <c r="M133"/>
  <c r="O133"/>
  <c r="F134"/>
  <c r="N134" s="1"/>
  <c r="L135"/>
  <c r="L136"/>
  <c r="L137"/>
  <c r="L138"/>
  <c r="L139"/>
  <c r="L140"/>
  <c r="L141"/>
  <c r="L142"/>
  <c r="L143"/>
  <c r="K144"/>
  <c r="M144"/>
  <c r="F145"/>
  <c r="M145" s="1"/>
  <c r="L146"/>
  <c r="L147"/>
  <c r="L148"/>
  <c r="L149"/>
  <c r="L150"/>
  <c r="L151"/>
  <c r="L152"/>
  <c r="L153"/>
  <c r="L154"/>
  <c r="K155"/>
  <c r="M155"/>
  <c r="K156"/>
  <c r="M156"/>
  <c r="O156"/>
  <c r="K157"/>
  <c r="M157"/>
  <c r="O157"/>
  <c r="K158"/>
  <c r="M158"/>
  <c r="O158"/>
  <c r="K159"/>
  <c r="M159"/>
  <c r="O159"/>
  <c r="K160"/>
  <c r="M160"/>
  <c r="O160"/>
  <c r="F161"/>
  <c r="N161" s="1"/>
  <c r="L162"/>
  <c r="L163"/>
  <c r="L164"/>
  <c r="L165"/>
  <c r="L166"/>
  <c r="K167"/>
  <c r="M167"/>
  <c r="F168"/>
  <c r="O168" s="1"/>
  <c r="M169"/>
  <c r="O176"/>
  <c r="L176"/>
  <c r="N177"/>
  <c r="N182"/>
  <c r="N184"/>
  <c r="N201"/>
  <c r="O178"/>
  <c r="M178"/>
  <c r="K178"/>
  <c r="F185"/>
  <c r="O181"/>
  <c r="M181"/>
  <c r="K181"/>
  <c r="O183"/>
  <c r="M183"/>
  <c r="K183"/>
  <c r="L216"/>
  <c r="K216"/>
  <c r="L225"/>
  <c r="F226"/>
  <c r="M226" s="1"/>
  <c r="K225"/>
  <c r="O226"/>
  <c r="L232"/>
  <c r="K232"/>
  <c r="L110"/>
  <c r="L111"/>
  <c r="L112"/>
  <c r="M113"/>
  <c r="L124"/>
  <c r="L125"/>
  <c r="L126"/>
  <c r="L127"/>
  <c r="L128"/>
  <c r="L129"/>
  <c r="L130"/>
  <c r="L131"/>
  <c r="L132"/>
  <c r="L133"/>
  <c r="O134"/>
  <c r="L156"/>
  <c r="L157"/>
  <c r="L158"/>
  <c r="L159"/>
  <c r="L160"/>
  <c r="N176"/>
  <c r="N178"/>
  <c r="N181"/>
  <c r="N183"/>
  <c r="N216"/>
  <c r="N232"/>
  <c r="L212"/>
  <c r="L214"/>
  <c r="N214"/>
  <c r="L215"/>
  <c r="N215"/>
  <c r="M216"/>
  <c r="O216"/>
  <c r="L221"/>
  <c r="N221"/>
  <c r="L222"/>
  <c r="N222"/>
  <c r="L223"/>
  <c r="N223"/>
  <c r="L224"/>
  <c r="N224"/>
  <c r="M225"/>
  <c r="O225"/>
  <c r="L227"/>
  <c r="N227"/>
  <c r="L228"/>
  <c r="N228"/>
  <c r="L229"/>
  <c r="N229"/>
  <c r="L230"/>
  <c r="N230"/>
  <c r="L231"/>
  <c r="N231"/>
  <c r="M232"/>
  <c r="O232"/>
  <c r="F269"/>
  <c r="M269" s="1"/>
  <c r="L170"/>
  <c r="L171"/>
  <c r="L172"/>
  <c r="L173"/>
  <c r="L174"/>
  <c r="L175"/>
  <c r="M176"/>
  <c r="L186"/>
  <c r="L187"/>
  <c r="L188"/>
  <c r="L189"/>
  <c r="L190"/>
  <c r="L191"/>
  <c r="L192"/>
  <c r="L193"/>
  <c r="L194"/>
  <c r="L195"/>
  <c r="L196"/>
  <c r="L197"/>
  <c r="L198"/>
  <c r="L199"/>
  <c r="L200"/>
  <c r="M201"/>
  <c r="L203"/>
  <c r="L204"/>
  <c r="L205"/>
  <c r="L206"/>
  <c r="L207"/>
  <c r="L208"/>
  <c r="L209"/>
  <c r="L210"/>
  <c r="L211"/>
  <c r="M212"/>
  <c r="K214"/>
  <c r="M214"/>
  <c r="K215"/>
  <c r="M215"/>
  <c r="L217"/>
  <c r="L218"/>
  <c r="L219"/>
  <c r="L220"/>
  <c r="M221"/>
  <c r="K222"/>
  <c r="M222"/>
  <c r="O222"/>
  <c r="K223"/>
  <c r="M223"/>
  <c r="K224"/>
  <c r="M224"/>
  <c r="N225"/>
  <c r="K227"/>
  <c r="M227"/>
  <c r="O227"/>
  <c r="K228"/>
  <c r="M228"/>
  <c r="K229"/>
  <c r="M229"/>
  <c r="K230"/>
  <c r="M230"/>
  <c r="K231"/>
  <c r="M231"/>
  <c r="L233"/>
  <c r="L234"/>
  <c r="L235"/>
  <c r="L236"/>
  <c r="L237"/>
  <c r="L238"/>
  <c r="L239"/>
  <c r="L240"/>
  <c r="L241"/>
  <c r="L242"/>
  <c r="L243"/>
  <c r="L244"/>
  <c r="L245"/>
  <c r="L246"/>
  <c r="L247"/>
  <c r="M248"/>
  <c r="L260"/>
  <c r="L261"/>
  <c r="L262"/>
  <c r="L263"/>
  <c r="L264"/>
  <c r="L265"/>
  <c r="L266"/>
  <c r="L267"/>
  <c r="L268"/>
  <c r="F269" i="7"/>
  <c r="F270" s="1"/>
  <c r="K165"/>
  <c r="K166"/>
  <c r="K164"/>
  <c r="K162"/>
  <c r="M21"/>
  <c r="N21"/>
  <c r="K21"/>
  <c r="L21"/>
  <c r="M16"/>
  <c r="N16"/>
  <c r="K16"/>
  <c r="L16"/>
  <c r="F17"/>
  <c r="K58"/>
  <c r="K24"/>
  <c r="K100"/>
  <c r="O42"/>
  <c r="M42"/>
  <c r="N42"/>
  <c r="K42"/>
  <c r="K132"/>
  <c r="K124"/>
  <c r="K7"/>
  <c r="K54"/>
  <c r="K62"/>
  <c r="K104"/>
  <c r="K112"/>
  <c r="K128"/>
  <c r="E180"/>
  <c r="K182"/>
  <c r="K213"/>
  <c r="K31"/>
  <c r="M31"/>
  <c r="O31"/>
  <c r="L31"/>
  <c r="K5"/>
  <c r="F37"/>
  <c r="N37" s="1"/>
  <c r="E51"/>
  <c r="K52"/>
  <c r="K56"/>
  <c r="K60"/>
  <c r="F72"/>
  <c r="K72" s="1"/>
  <c r="K92"/>
  <c r="K102"/>
  <c r="K106"/>
  <c r="K110"/>
  <c r="K126"/>
  <c r="K130"/>
  <c r="E145"/>
  <c r="K184"/>
  <c r="K215"/>
  <c r="F8" i="6"/>
  <c r="E183"/>
  <c r="O83"/>
  <c r="M81"/>
  <c r="I229"/>
  <c r="G229"/>
  <c r="M259"/>
  <c r="O257"/>
  <c r="O253"/>
  <c r="F272"/>
  <c r="O5" i="7"/>
  <c r="K6"/>
  <c r="O7"/>
  <c r="F8"/>
  <c r="K8" s="1"/>
  <c r="K15"/>
  <c r="K23"/>
  <c r="O24"/>
  <c r="F25"/>
  <c r="O52"/>
  <c r="K53"/>
  <c r="O54"/>
  <c r="K55"/>
  <c r="O56"/>
  <c r="K57"/>
  <c r="O58"/>
  <c r="K59"/>
  <c r="O60"/>
  <c r="K61"/>
  <c r="O62"/>
  <c r="K63"/>
  <c r="E73"/>
  <c r="K91"/>
  <c r="O92"/>
  <c r="K93"/>
  <c r="O100"/>
  <c r="K101"/>
  <c r="O102"/>
  <c r="K103"/>
  <c r="O104"/>
  <c r="K105"/>
  <c r="O106"/>
  <c r="K107"/>
  <c r="O108"/>
  <c r="K109"/>
  <c r="O110"/>
  <c r="K111"/>
  <c r="O112"/>
  <c r="O124"/>
  <c r="K125"/>
  <c r="O126"/>
  <c r="K127"/>
  <c r="O128"/>
  <c r="K129"/>
  <c r="O130"/>
  <c r="K131"/>
  <c r="O132"/>
  <c r="K133"/>
  <c r="K181"/>
  <c r="O182"/>
  <c r="K183"/>
  <c r="O184"/>
  <c r="F185"/>
  <c r="K185" s="1"/>
  <c r="E202"/>
  <c r="O213"/>
  <c r="K214"/>
  <c r="O215"/>
  <c r="F216"/>
  <c r="L216" s="1"/>
  <c r="F258"/>
  <c r="E270"/>
  <c r="I183" i="6"/>
  <c r="G183"/>
  <c r="K83"/>
  <c r="F75"/>
  <c r="O6" i="7"/>
  <c r="O15"/>
  <c r="K17"/>
  <c r="O23"/>
  <c r="O53"/>
  <c r="O55"/>
  <c r="O57"/>
  <c r="O59"/>
  <c r="O61"/>
  <c r="O63"/>
  <c r="O93"/>
  <c r="O101"/>
  <c r="O103"/>
  <c r="O105"/>
  <c r="O107"/>
  <c r="O109"/>
  <c r="O111"/>
  <c r="O125"/>
  <c r="O127"/>
  <c r="O129"/>
  <c r="O131"/>
  <c r="O133"/>
  <c r="F134"/>
  <c r="K134" s="1"/>
  <c r="O181"/>
  <c r="O183"/>
  <c r="O214"/>
  <c r="E226"/>
  <c r="F77"/>
  <c r="N8"/>
  <c r="M32"/>
  <c r="M33"/>
  <c r="M38"/>
  <c r="M39"/>
  <c r="M40"/>
  <c r="M41"/>
  <c r="M43"/>
  <c r="M44"/>
  <c r="M45"/>
  <c r="M46"/>
  <c r="M47"/>
  <c r="M48"/>
  <c r="M49"/>
  <c r="F64"/>
  <c r="M78"/>
  <c r="M79"/>
  <c r="M80"/>
  <c r="M81"/>
  <c r="F82"/>
  <c r="L82" s="1"/>
  <c r="F113"/>
  <c r="O113" s="1"/>
  <c r="N134"/>
  <c r="M156"/>
  <c r="M157"/>
  <c r="M158"/>
  <c r="M159"/>
  <c r="M160"/>
  <c r="M177"/>
  <c r="M178"/>
  <c r="M222"/>
  <c r="M223"/>
  <c r="M224"/>
  <c r="M227"/>
  <c r="M228"/>
  <c r="M229"/>
  <c r="M230"/>
  <c r="M231"/>
  <c r="M249"/>
  <c r="M250"/>
  <c r="M251"/>
  <c r="M252"/>
  <c r="M253"/>
  <c r="M254"/>
  <c r="M255"/>
  <c r="M256"/>
  <c r="M257"/>
  <c r="M5"/>
  <c r="M6"/>
  <c r="M7"/>
  <c r="F14"/>
  <c r="L14" s="1"/>
  <c r="M15"/>
  <c r="O17"/>
  <c r="F22"/>
  <c r="M23"/>
  <c r="M24"/>
  <c r="K32"/>
  <c r="O32"/>
  <c r="K33"/>
  <c r="O33"/>
  <c r="F34"/>
  <c r="M34" s="1"/>
  <c r="K38"/>
  <c r="O38"/>
  <c r="K39"/>
  <c r="O39"/>
  <c r="K40"/>
  <c r="O40"/>
  <c r="K41"/>
  <c r="O41"/>
  <c r="K43"/>
  <c r="O43"/>
  <c r="K44"/>
  <c r="O44"/>
  <c r="K45"/>
  <c r="O45"/>
  <c r="K46"/>
  <c r="O46"/>
  <c r="K47"/>
  <c r="O47"/>
  <c r="K48"/>
  <c r="O48"/>
  <c r="K49"/>
  <c r="O49"/>
  <c r="F50"/>
  <c r="O50" s="1"/>
  <c r="M52"/>
  <c r="M53"/>
  <c r="M54"/>
  <c r="M55"/>
  <c r="M56"/>
  <c r="M57"/>
  <c r="M58"/>
  <c r="M59"/>
  <c r="M60"/>
  <c r="M61"/>
  <c r="M62"/>
  <c r="M63"/>
  <c r="K78"/>
  <c r="O78"/>
  <c r="K79"/>
  <c r="O79"/>
  <c r="K80"/>
  <c r="O80"/>
  <c r="K81"/>
  <c r="O81"/>
  <c r="F90"/>
  <c r="K90" s="1"/>
  <c r="F97"/>
  <c r="K97" s="1"/>
  <c r="M91"/>
  <c r="M92"/>
  <c r="M93"/>
  <c r="M100"/>
  <c r="M101"/>
  <c r="M102"/>
  <c r="M103"/>
  <c r="M104"/>
  <c r="M105"/>
  <c r="M106"/>
  <c r="M107"/>
  <c r="M108"/>
  <c r="M109"/>
  <c r="M110"/>
  <c r="M111"/>
  <c r="M112"/>
  <c r="M124"/>
  <c r="M125"/>
  <c r="M126"/>
  <c r="M127"/>
  <c r="M128"/>
  <c r="M129"/>
  <c r="M130"/>
  <c r="M131"/>
  <c r="M132"/>
  <c r="M133"/>
  <c r="K156"/>
  <c r="O156"/>
  <c r="K157"/>
  <c r="O157"/>
  <c r="K158"/>
  <c r="O158"/>
  <c r="K159"/>
  <c r="O159"/>
  <c r="K160"/>
  <c r="O160"/>
  <c r="F161"/>
  <c r="K161" s="1"/>
  <c r="K177"/>
  <c r="O177"/>
  <c r="K178"/>
  <c r="O178"/>
  <c r="F179"/>
  <c r="O179" s="1"/>
  <c r="M181"/>
  <c r="M182"/>
  <c r="M183"/>
  <c r="M184"/>
  <c r="M213"/>
  <c r="M214"/>
  <c r="M215"/>
  <c r="O216"/>
  <c r="K222"/>
  <c r="O222"/>
  <c r="K223"/>
  <c r="O223"/>
  <c r="K224"/>
  <c r="O224"/>
  <c r="F225"/>
  <c r="K227"/>
  <c r="O227"/>
  <c r="K228"/>
  <c r="O228"/>
  <c r="K229"/>
  <c r="O229"/>
  <c r="K230"/>
  <c r="O230"/>
  <c r="K231"/>
  <c r="O231"/>
  <c r="F232"/>
  <c r="M232" s="1"/>
  <c r="K249"/>
  <c r="O249"/>
  <c r="K250"/>
  <c r="O250"/>
  <c r="K251"/>
  <c r="O251"/>
  <c r="K252"/>
  <c r="O252"/>
  <c r="K253"/>
  <c r="O253"/>
  <c r="K254"/>
  <c r="O254"/>
  <c r="K255"/>
  <c r="O255"/>
  <c r="K256"/>
  <c r="O256"/>
  <c r="K257"/>
  <c r="O257"/>
  <c r="L72"/>
  <c r="L77"/>
  <c r="K77"/>
  <c r="N77"/>
  <c r="N97"/>
  <c r="L22"/>
  <c r="K22"/>
  <c r="L37"/>
  <c r="L90"/>
  <c r="L97"/>
  <c r="N22"/>
  <c r="N96"/>
  <c r="L96"/>
  <c r="N99"/>
  <c r="O98"/>
  <c r="M98"/>
  <c r="K98"/>
  <c r="O115"/>
  <c r="M115"/>
  <c r="K115"/>
  <c r="O117"/>
  <c r="M117"/>
  <c r="K117"/>
  <c r="O119"/>
  <c r="M119"/>
  <c r="K119"/>
  <c r="O121"/>
  <c r="M121"/>
  <c r="K121"/>
  <c r="F144"/>
  <c r="N144" s="1"/>
  <c r="O135"/>
  <c r="M135"/>
  <c r="K135"/>
  <c r="O137"/>
  <c r="M137"/>
  <c r="K137"/>
  <c r="O139"/>
  <c r="M139"/>
  <c r="K139"/>
  <c r="O141"/>
  <c r="M141"/>
  <c r="K141"/>
  <c r="O143"/>
  <c r="M143"/>
  <c r="K143"/>
  <c r="F155"/>
  <c r="O155" s="1"/>
  <c r="O146"/>
  <c r="M146"/>
  <c r="K146"/>
  <c r="O148"/>
  <c r="M148"/>
  <c r="K148"/>
  <c r="O150"/>
  <c r="M150"/>
  <c r="K150"/>
  <c r="O152"/>
  <c r="M152"/>
  <c r="K152"/>
  <c r="O154"/>
  <c r="M154"/>
  <c r="K154"/>
  <c r="O163"/>
  <c r="M163"/>
  <c r="O165"/>
  <c r="M165"/>
  <c r="L9"/>
  <c r="N10"/>
  <c r="L11"/>
  <c r="N12"/>
  <c r="N13"/>
  <c r="N18"/>
  <c r="L19"/>
  <c r="L20"/>
  <c r="M22"/>
  <c r="O22"/>
  <c r="L25"/>
  <c r="N25"/>
  <c r="L26"/>
  <c r="N26"/>
  <c r="L29"/>
  <c r="N29"/>
  <c r="L34"/>
  <c r="L35"/>
  <c r="N35"/>
  <c r="L36"/>
  <c r="N36"/>
  <c r="M37"/>
  <c r="L64"/>
  <c r="N64"/>
  <c r="L65"/>
  <c r="N65"/>
  <c r="L66"/>
  <c r="N66"/>
  <c r="L67"/>
  <c r="N67"/>
  <c r="L68"/>
  <c r="N68"/>
  <c r="L69"/>
  <c r="N69"/>
  <c r="L70"/>
  <c r="N70"/>
  <c r="L71"/>
  <c r="N71"/>
  <c r="L74"/>
  <c r="N74"/>
  <c r="L75"/>
  <c r="N75"/>
  <c r="L76"/>
  <c r="N76"/>
  <c r="M77"/>
  <c r="O77"/>
  <c r="L83"/>
  <c r="N83"/>
  <c r="L84"/>
  <c r="N84"/>
  <c r="L85"/>
  <c r="N85"/>
  <c r="L86"/>
  <c r="N86"/>
  <c r="L87"/>
  <c r="N87"/>
  <c r="L88"/>
  <c r="N88"/>
  <c r="L89"/>
  <c r="N89"/>
  <c r="O90"/>
  <c r="L95"/>
  <c r="N95"/>
  <c r="M96"/>
  <c r="O97"/>
  <c r="N98"/>
  <c r="N115"/>
  <c r="N117"/>
  <c r="N119"/>
  <c r="N121"/>
  <c r="N135"/>
  <c r="N137"/>
  <c r="N139"/>
  <c r="N141"/>
  <c r="N143"/>
  <c r="N146"/>
  <c r="N148"/>
  <c r="N150"/>
  <c r="N152"/>
  <c r="N154"/>
  <c r="N161"/>
  <c r="N163"/>
  <c r="N165"/>
  <c r="E168"/>
  <c r="F123"/>
  <c r="O123" s="1"/>
  <c r="O114"/>
  <c r="M114"/>
  <c r="K114"/>
  <c r="O116"/>
  <c r="M116"/>
  <c r="K116"/>
  <c r="O118"/>
  <c r="M118"/>
  <c r="K118"/>
  <c r="O120"/>
  <c r="M120"/>
  <c r="K120"/>
  <c r="O122"/>
  <c r="M122"/>
  <c r="K122"/>
  <c r="O136"/>
  <c r="M136"/>
  <c r="K136"/>
  <c r="O138"/>
  <c r="M138"/>
  <c r="K138"/>
  <c r="O140"/>
  <c r="M140"/>
  <c r="K140"/>
  <c r="O142"/>
  <c r="M142"/>
  <c r="K142"/>
  <c r="O147"/>
  <c r="M147"/>
  <c r="K147"/>
  <c r="O149"/>
  <c r="M149"/>
  <c r="K149"/>
  <c r="O151"/>
  <c r="M151"/>
  <c r="K151"/>
  <c r="O153"/>
  <c r="M153"/>
  <c r="K153"/>
  <c r="F167"/>
  <c r="O167" s="1"/>
  <c r="O162"/>
  <c r="M162"/>
  <c r="O164"/>
  <c r="M164"/>
  <c r="O166"/>
  <c r="M166"/>
  <c r="F176"/>
  <c r="F180" s="1"/>
  <c r="O169"/>
  <c r="M169"/>
  <c r="K169"/>
  <c r="N169"/>
  <c r="L8"/>
  <c r="N9"/>
  <c r="L10"/>
  <c r="N11"/>
  <c r="L12"/>
  <c r="L13"/>
  <c r="L17"/>
  <c r="L18"/>
  <c r="N19"/>
  <c r="N20"/>
  <c r="L5"/>
  <c r="L6"/>
  <c r="L7"/>
  <c r="M8"/>
  <c r="K9"/>
  <c r="M9"/>
  <c r="O9"/>
  <c r="K10"/>
  <c r="M10"/>
  <c r="K11"/>
  <c r="M11"/>
  <c r="K12"/>
  <c r="M12"/>
  <c r="K13"/>
  <c r="M13"/>
  <c r="L15"/>
  <c r="M17"/>
  <c r="K18"/>
  <c r="M18"/>
  <c r="O18"/>
  <c r="K19"/>
  <c r="M19"/>
  <c r="K20"/>
  <c r="M20"/>
  <c r="L23"/>
  <c r="L24"/>
  <c r="M25"/>
  <c r="K26"/>
  <c r="M26"/>
  <c r="K29"/>
  <c r="M29"/>
  <c r="O29"/>
  <c r="L32"/>
  <c r="L33"/>
  <c r="K35"/>
  <c r="M35"/>
  <c r="O35"/>
  <c r="K36"/>
  <c r="M36"/>
  <c r="L38"/>
  <c r="L39"/>
  <c r="L40"/>
  <c r="L41"/>
  <c r="L43"/>
  <c r="L44"/>
  <c r="L45"/>
  <c r="L46"/>
  <c r="L47"/>
  <c r="L48"/>
  <c r="L49"/>
  <c r="L52"/>
  <c r="L53"/>
  <c r="L54"/>
  <c r="L55"/>
  <c r="L56"/>
  <c r="L57"/>
  <c r="L58"/>
  <c r="L59"/>
  <c r="L60"/>
  <c r="L61"/>
  <c r="L62"/>
  <c r="L63"/>
  <c r="M64"/>
  <c r="K65"/>
  <c r="M65"/>
  <c r="O65"/>
  <c r="K66"/>
  <c r="M66"/>
  <c r="K67"/>
  <c r="M67"/>
  <c r="K68"/>
  <c r="M68"/>
  <c r="K69"/>
  <c r="M69"/>
  <c r="K70"/>
  <c r="M70"/>
  <c r="K71"/>
  <c r="M71"/>
  <c r="N72"/>
  <c r="K74"/>
  <c r="M74"/>
  <c r="O74"/>
  <c r="K75"/>
  <c r="M75"/>
  <c r="K76"/>
  <c r="M76"/>
  <c r="L78"/>
  <c r="L79"/>
  <c r="L80"/>
  <c r="L81"/>
  <c r="M82"/>
  <c r="K83"/>
  <c r="M83"/>
  <c r="O83"/>
  <c r="K84"/>
  <c r="M84"/>
  <c r="K85"/>
  <c r="M85"/>
  <c r="K86"/>
  <c r="M86"/>
  <c r="K87"/>
  <c r="M87"/>
  <c r="K88"/>
  <c r="M88"/>
  <c r="K89"/>
  <c r="M89"/>
  <c r="L91"/>
  <c r="N91"/>
  <c r="L92"/>
  <c r="L93"/>
  <c r="K95"/>
  <c r="M95"/>
  <c r="K96"/>
  <c r="O96"/>
  <c r="L98"/>
  <c r="M99"/>
  <c r="N114"/>
  <c r="L115"/>
  <c r="N116"/>
  <c r="L117"/>
  <c r="N118"/>
  <c r="L119"/>
  <c r="N120"/>
  <c r="L121"/>
  <c r="N122"/>
  <c r="N123"/>
  <c r="L135"/>
  <c r="N136"/>
  <c r="L137"/>
  <c r="N138"/>
  <c r="L139"/>
  <c r="N140"/>
  <c r="L141"/>
  <c r="N142"/>
  <c r="L143"/>
  <c r="M144"/>
  <c r="L146"/>
  <c r="N147"/>
  <c r="L148"/>
  <c r="N149"/>
  <c r="L150"/>
  <c r="N151"/>
  <c r="L152"/>
  <c r="N153"/>
  <c r="L154"/>
  <c r="M155"/>
  <c r="O161"/>
  <c r="L161"/>
  <c r="N162"/>
  <c r="L163"/>
  <c r="N164"/>
  <c r="N166"/>
  <c r="O187"/>
  <c r="M187"/>
  <c r="K187"/>
  <c r="O189"/>
  <c r="M189"/>
  <c r="K189"/>
  <c r="O191"/>
  <c r="M191"/>
  <c r="K191"/>
  <c r="O193"/>
  <c r="M193"/>
  <c r="K193"/>
  <c r="O195"/>
  <c r="M195"/>
  <c r="K195"/>
  <c r="O197"/>
  <c r="M197"/>
  <c r="K197"/>
  <c r="O199"/>
  <c r="M199"/>
  <c r="K199"/>
  <c r="O204"/>
  <c r="M204"/>
  <c r="K204"/>
  <c r="L170"/>
  <c r="N170"/>
  <c r="L171"/>
  <c r="N171"/>
  <c r="L172"/>
  <c r="N172"/>
  <c r="L173"/>
  <c r="N173"/>
  <c r="L174"/>
  <c r="N174"/>
  <c r="L175"/>
  <c r="N175"/>
  <c r="M176"/>
  <c r="O176"/>
  <c r="L179"/>
  <c r="N187"/>
  <c r="N189"/>
  <c r="N191"/>
  <c r="N193"/>
  <c r="N195"/>
  <c r="N197"/>
  <c r="N199"/>
  <c r="N204"/>
  <c r="F201"/>
  <c r="N201" s="1"/>
  <c r="O186"/>
  <c r="M186"/>
  <c r="K186"/>
  <c r="O188"/>
  <c r="M188"/>
  <c r="K188"/>
  <c r="O190"/>
  <c r="M190"/>
  <c r="K190"/>
  <c r="O192"/>
  <c r="M192"/>
  <c r="K192"/>
  <c r="O194"/>
  <c r="M194"/>
  <c r="K194"/>
  <c r="O196"/>
  <c r="M196"/>
  <c r="K196"/>
  <c r="O198"/>
  <c r="M198"/>
  <c r="K198"/>
  <c r="O200"/>
  <c r="M200"/>
  <c r="K200"/>
  <c r="F212"/>
  <c r="M212" s="1"/>
  <c r="O203"/>
  <c r="M203"/>
  <c r="K203"/>
  <c r="N205"/>
  <c r="O205"/>
  <c r="M205"/>
  <c r="K205"/>
  <c r="L258"/>
  <c r="K258"/>
  <c r="L100"/>
  <c r="L101"/>
  <c r="L102"/>
  <c r="L103"/>
  <c r="L104"/>
  <c r="L105"/>
  <c r="L106"/>
  <c r="L107"/>
  <c r="L108"/>
  <c r="L109"/>
  <c r="L110"/>
  <c r="L111"/>
  <c r="L112"/>
  <c r="L124"/>
  <c r="L125"/>
  <c r="L126"/>
  <c r="L127"/>
  <c r="L128"/>
  <c r="L129"/>
  <c r="L130"/>
  <c r="L131"/>
  <c r="L132"/>
  <c r="L133"/>
  <c r="L156"/>
  <c r="L157"/>
  <c r="L158"/>
  <c r="L159"/>
  <c r="L160"/>
  <c r="M161"/>
  <c r="K170"/>
  <c r="M170"/>
  <c r="K171"/>
  <c r="M171"/>
  <c r="K172"/>
  <c r="M172"/>
  <c r="K173"/>
  <c r="M173"/>
  <c r="K174"/>
  <c r="M174"/>
  <c r="K175"/>
  <c r="M175"/>
  <c r="L177"/>
  <c r="L178"/>
  <c r="L185"/>
  <c r="N186"/>
  <c r="L187"/>
  <c r="N188"/>
  <c r="L189"/>
  <c r="N190"/>
  <c r="L191"/>
  <c r="N192"/>
  <c r="L193"/>
  <c r="N194"/>
  <c r="L195"/>
  <c r="N196"/>
  <c r="L197"/>
  <c r="N198"/>
  <c r="L199"/>
  <c r="N200"/>
  <c r="O201"/>
  <c r="N203"/>
  <c r="L204"/>
  <c r="L181"/>
  <c r="L182"/>
  <c r="L183"/>
  <c r="L184"/>
  <c r="K206"/>
  <c r="M206"/>
  <c r="O206"/>
  <c r="K207"/>
  <c r="M207"/>
  <c r="O207"/>
  <c r="K208"/>
  <c r="M208"/>
  <c r="O208"/>
  <c r="K209"/>
  <c r="M209"/>
  <c r="O209"/>
  <c r="K210"/>
  <c r="M210"/>
  <c r="O210"/>
  <c r="K211"/>
  <c r="M211"/>
  <c r="O211"/>
  <c r="L213"/>
  <c r="L214"/>
  <c r="L215"/>
  <c r="K216"/>
  <c r="M216"/>
  <c r="K217"/>
  <c r="M217"/>
  <c r="O217"/>
  <c r="K218"/>
  <c r="M218"/>
  <c r="O218"/>
  <c r="K219"/>
  <c r="M219"/>
  <c r="O219"/>
  <c r="K220"/>
  <c r="M220"/>
  <c r="O220"/>
  <c r="F221"/>
  <c r="N221" s="1"/>
  <c r="L222"/>
  <c r="L223"/>
  <c r="L224"/>
  <c r="K225"/>
  <c r="M225"/>
  <c r="L227"/>
  <c r="L228"/>
  <c r="L229"/>
  <c r="L230"/>
  <c r="L231"/>
  <c r="K232"/>
  <c r="K233"/>
  <c r="M233"/>
  <c r="O233"/>
  <c r="K234"/>
  <c r="M234"/>
  <c r="O234"/>
  <c r="K235"/>
  <c r="M235"/>
  <c r="O235"/>
  <c r="K236"/>
  <c r="M236"/>
  <c r="O236"/>
  <c r="K237"/>
  <c r="M237"/>
  <c r="O237"/>
  <c r="K238"/>
  <c r="M238"/>
  <c r="O238"/>
  <c r="K239"/>
  <c r="M239"/>
  <c r="O239"/>
  <c r="K240"/>
  <c r="M240"/>
  <c r="O240"/>
  <c r="K241"/>
  <c r="M241"/>
  <c r="O241"/>
  <c r="K242"/>
  <c r="M242"/>
  <c r="O242"/>
  <c r="K243"/>
  <c r="M243"/>
  <c r="O243"/>
  <c r="K244"/>
  <c r="M244"/>
  <c r="O244"/>
  <c r="K245"/>
  <c r="M245"/>
  <c r="O245"/>
  <c r="K246"/>
  <c r="M246"/>
  <c r="O246"/>
  <c r="K247"/>
  <c r="M247"/>
  <c r="O247"/>
  <c r="F248"/>
  <c r="N248" s="1"/>
  <c r="L249"/>
  <c r="N249"/>
  <c r="L250"/>
  <c r="L251"/>
  <c r="L252"/>
  <c r="L253"/>
  <c r="L254"/>
  <c r="L255"/>
  <c r="L256"/>
  <c r="L257"/>
  <c r="M258"/>
  <c r="L206"/>
  <c r="L207"/>
  <c r="L208"/>
  <c r="L209"/>
  <c r="L210"/>
  <c r="L211"/>
  <c r="L217"/>
  <c r="L218"/>
  <c r="L219"/>
  <c r="L220"/>
  <c r="M221"/>
  <c r="L233"/>
  <c r="L234"/>
  <c r="L235"/>
  <c r="L236"/>
  <c r="L237"/>
  <c r="L238"/>
  <c r="L239"/>
  <c r="L240"/>
  <c r="L241"/>
  <c r="L242"/>
  <c r="L243"/>
  <c r="L244"/>
  <c r="L245"/>
  <c r="L246"/>
  <c r="L247"/>
  <c r="N258"/>
  <c r="N272" i="6"/>
  <c r="L272"/>
  <c r="O271"/>
  <c r="M271"/>
  <c r="K271"/>
  <c r="N270"/>
  <c r="L270"/>
  <c r="O269"/>
  <c r="M269"/>
  <c r="K269"/>
  <c r="N268"/>
  <c r="L268"/>
  <c r="O267"/>
  <c r="M267"/>
  <c r="K267"/>
  <c r="N266"/>
  <c r="L266"/>
  <c r="O265"/>
  <c r="M265"/>
  <c r="K265"/>
  <c r="N264"/>
  <c r="L264"/>
  <c r="O263"/>
  <c r="M263"/>
  <c r="K263"/>
  <c r="O272"/>
  <c r="M272"/>
  <c r="N271"/>
  <c r="O270"/>
  <c r="M270"/>
  <c r="N269"/>
  <c r="O268"/>
  <c r="M268"/>
  <c r="N267"/>
  <c r="O266"/>
  <c r="M266"/>
  <c r="N265"/>
  <c r="O264"/>
  <c r="M264"/>
  <c r="N263"/>
  <c r="L262"/>
  <c r="N262"/>
  <c r="M262"/>
  <c r="O262"/>
  <c r="L137"/>
  <c r="F235"/>
  <c r="K235" s="1"/>
  <c r="M13"/>
  <c r="I171"/>
  <c r="G171"/>
  <c r="M83"/>
  <c r="O81"/>
  <c r="K81"/>
  <c r="O36"/>
  <c r="F261"/>
  <c r="L261" s="1"/>
  <c r="J171"/>
  <c r="H171"/>
  <c r="E171"/>
  <c r="J183"/>
  <c r="H183"/>
  <c r="F85"/>
  <c r="M85" s="1"/>
  <c r="N84"/>
  <c r="L84"/>
  <c r="N82"/>
  <c r="L82"/>
  <c r="F204"/>
  <c r="F158"/>
  <c r="F188"/>
  <c r="O150"/>
  <c r="M150"/>
  <c r="K150"/>
  <c r="N149"/>
  <c r="L149"/>
  <c r="O151"/>
  <c r="M151"/>
  <c r="K151"/>
  <c r="N158"/>
  <c r="O157"/>
  <c r="M157"/>
  <c r="K157"/>
  <c r="N156"/>
  <c r="L156"/>
  <c r="O155"/>
  <c r="M155"/>
  <c r="K155"/>
  <c r="N154"/>
  <c r="L154"/>
  <c r="O153"/>
  <c r="M153"/>
  <c r="K153"/>
  <c r="N152"/>
  <c r="L152"/>
  <c r="O159"/>
  <c r="M159"/>
  <c r="K159"/>
  <c r="N163"/>
  <c r="L163"/>
  <c r="O162"/>
  <c r="M162"/>
  <c r="K162"/>
  <c r="N161"/>
  <c r="L161"/>
  <c r="O160"/>
  <c r="M160"/>
  <c r="K160"/>
  <c r="N169"/>
  <c r="L169"/>
  <c r="O168"/>
  <c r="M168"/>
  <c r="K168"/>
  <c r="N167"/>
  <c r="L167"/>
  <c r="O166"/>
  <c r="M166"/>
  <c r="K166"/>
  <c r="N178"/>
  <c r="L178"/>
  <c r="O177"/>
  <c r="M177"/>
  <c r="K177"/>
  <c r="N176"/>
  <c r="L176"/>
  <c r="O175"/>
  <c r="M175"/>
  <c r="K175"/>
  <c r="N174"/>
  <c r="L174"/>
  <c r="O173"/>
  <c r="M173"/>
  <c r="K173"/>
  <c r="O84"/>
  <c r="M84"/>
  <c r="N83"/>
  <c r="O82"/>
  <c r="M82"/>
  <c r="N81"/>
  <c r="O85"/>
  <c r="F228"/>
  <c r="F38"/>
  <c r="F20"/>
  <c r="F41"/>
  <c r="F224"/>
  <c r="N259"/>
  <c r="N257"/>
  <c r="K257"/>
  <c r="O255"/>
  <c r="N253"/>
  <c r="K253"/>
  <c r="K261"/>
  <c r="F219"/>
  <c r="N150"/>
  <c r="O149"/>
  <c r="M149"/>
  <c r="N151"/>
  <c r="O158"/>
  <c r="N157"/>
  <c r="O156"/>
  <c r="M156"/>
  <c r="N155"/>
  <c r="O154"/>
  <c r="M154"/>
  <c r="N153"/>
  <c r="O152"/>
  <c r="M152"/>
  <c r="N159"/>
  <c r="O163"/>
  <c r="M163"/>
  <c r="N162"/>
  <c r="O161"/>
  <c r="M161"/>
  <c r="N160"/>
  <c r="O169"/>
  <c r="M169"/>
  <c r="N168"/>
  <c r="O167"/>
  <c r="M167"/>
  <c r="N166"/>
  <c r="O178"/>
  <c r="M178"/>
  <c r="N177"/>
  <c r="O176"/>
  <c r="M176"/>
  <c r="N175"/>
  <c r="O174"/>
  <c r="M174"/>
  <c r="N173"/>
  <c r="F215"/>
  <c r="K215" s="1"/>
  <c r="M261"/>
  <c r="L259"/>
  <c r="M255"/>
  <c r="L255"/>
  <c r="M36"/>
  <c r="K36"/>
  <c r="N36"/>
  <c r="F182"/>
  <c r="K8"/>
  <c r="E32"/>
  <c r="F67"/>
  <c r="M67" s="1"/>
  <c r="N181"/>
  <c r="O172"/>
  <c r="E148"/>
  <c r="F179"/>
  <c r="K179" s="1"/>
  <c r="L181"/>
  <c r="M172"/>
  <c r="N182"/>
  <c r="M235"/>
  <c r="M182"/>
  <c r="L235"/>
  <c r="L179"/>
  <c r="M179"/>
  <c r="O179"/>
  <c r="O180"/>
  <c r="M180"/>
  <c r="K180"/>
  <c r="F116"/>
  <c r="M116" s="1"/>
  <c r="F24"/>
  <c r="E54"/>
  <c r="K187"/>
  <c r="N13"/>
  <c r="F14"/>
  <c r="L14" s="1"/>
  <c r="F147"/>
  <c r="F148" s="1"/>
  <c r="O182"/>
  <c r="O181"/>
  <c r="M181"/>
  <c r="N180"/>
  <c r="L180"/>
  <c r="N172"/>
  <c r="L172"/>
  <c r="F80"/>
  <c r="M80" s="1"/>
  <c r="F102"/>
  <c r="O120"/>
  <c r="N120"/>
  <c r="F126"/>
  <c r="M126" s="1"/>
  <c r="M120"/>
  <c r="F251"/>
  <c r="N251" s="1"/>
  <c r="M239"/>
  <c r="K239"/>
  <c r="O239"/>
  <c r="K240"/>
  <c r="M238"/>
  <c r="K238"/>
  <c r="O238"/>
  <c r="M237"/>
  <c r="K237"/>
  <c r="O237"/>
  <c r="M236"/>
  <c r="K236"/>
  <c r="O236"/>
  <c r="N179"/>
  <c r="F170"/>
  <c r="K170" s="1"/>
  <c r="K185"/>
  <c r="O184"/>
  <c r="O186"/>
  <c r="O185"/>
  <c r="K186"/>
  <c r="O187"/>
  <c r="K188"/>
  <c r="F164"/>
  <c r="K146"/>
  <c r="O146"/>
  <c r="O145"/>
  <c r="K145"/>
  <c r="K144"/>
  <c r="O144"/>
  <c r="O143"/>
  <c r="K143"/>
  <c r="K142"/>
  <c r="O142"/>
  <c r="O141"/>
  <c r="K141"/>
  <c r="K140"/>
  <c r="O140"/>
  <c r="O139"/>
  <c r="K139"/>
  <c r="K138"/>
  <c r="O138"/>
  <c r="M240"/>
  <c r="O240"/>
  <c r="K241"/>
  <c r="M241"/>
  <c r="O241"/>
  <c r="K242"/>
  <c r="M242"/>
  <c r="O242"/>
  <c r="K243"/>
  <c r="M243"/>
  <c r="O243"/>
  <c r="K244"/>
  <c r="M244"/>
  <c r="O244"/>
  <c r="K245"/>
  <c r="M245"/>
  <c r="O245"/>
  <c r="K246"/>
  <c r="M246"/>
  <c r="O246"/>
  <c r="K247"/>
  <c r="M247"/>
  <c r="O247"/>
  <c r="K248"/>
  <c r="M248"/>
  <c r="O248"/>
  <c r="K249"/>
  <c r="M249"/>
  <c r="O249"/>
  <c r="K250"/>
  <c r="M250"/>
  <c r="O250"/>
  <c r="K251"/>
  <c r="L236"/>
  <c r="L237"/>
  <c r="L238"/>
  <c r="L239"/>
  <c r="L240"/>
  <c r="L241"/>
  <c r="L242"/>
  <c r="L243"/>
  <c r="L244"/>
  <c r="L245"/>
  <c r="L246"/>
  <c r="L247"/>
  <c r="L248"/>
  <c r="L249"/>
  <c r="L250"/>
  <c r="F100"/>
  <c r="L100" s="1"/>
  <c r="M7"/>
  <c r="M10"/>
  <c r="M11"/>
  <c r="M12"/>
  <c r="M30"/>
  <c r="M31"/>
  <c r="K7"/>
  <c r="O7"/>
  <c r="K9"/>
  <c r="O9"/>
  <c r="K10"/>
  <c r="O10"/>
  <c r="K11"/>
  <c r="O11"/>
  <c r="K12"/>
  <c r="O12"/>
  <c r="K17"/>
  <c r="O17"/>
  <c r="K18"/>
  <c r="O18"/>
  <c r="K19"/>
  <c r="O19"/>
  <c r="K25"/>
  <c r="O25"/>
  <c r="F26"/>
  <c r="F29"/>
  <c r="F32" s="1"/>
  <c r="O32" s="1"/>
  <c r="K30"/>
  <c r="O30"/>
  <c r="K31"/>
  <c r="O31"/>
  <c r="K35"/>
  <c r="O35"/>
  <c r="K37"/>
  <c r="O37"/>
  <c r="K68"/>
  <c r="O68"/>
  <c r="K69"/>
  <c r="O69"/>
  <c r="K70"/>
  <c r="O70"/>
  <c r="K71"/>
  <c r="O71"/>
  <c r="K72"/>
  <c r="O72"/>
  <c r="K73"/>
  <c r="O73"/>
  <c r="K74"/>
  <c r="O74"/>
  <c r="K75"/>
  <c r="K77"/>
  <c r="O77"/>
  <c r="K78"/>
  <c r="O78"/>
  <c r="K79"/>
  <c r="O79"/>
  <c r="K94"/>
  <c r="O94"/>
  <c r="K95"/>
  <c r="O95"/>
  <c r="K96"/>
  <c r="O96"/>
  <c r="K101"/>
  <c r="O101"/>
  <c r="K117"/>
  <c r="O117"/>
  <c r="K118"/>
  <c r="O118"/>
  <c r="K119"/>
  <c r="O119"/>
  <c r="K121"/>
  <c r="O121"/>
  <c r="K122"/>
  <c r="O122"/>
  <c r="K123"/>
  <c r="O123"/>
  <c r="K124"/>
  <c r="O124"/>
  <c r="K125"/>
  <c r="O125"/>
  <c r="M138"/>
  <c r="M139"/>
  <c r="M140"/>
  <c r="M141"/>
  <c r="M142"/>
  <c r="M143"/>
  <c r="M144"/>
  <c r="M145"/>
  <c r="M146"/>
  <c r="M184"/>
  <c r="M185"/>
  <c r="M186"/>
  <c r="M187"/>
  <c r="K216"/>
  <c r="O216"/>
  <c r="K217"/>
  <c r="O217"/>
  <c r="K218"/>
  <c r="O218"/>
  <c r="K225"/>
  <c r="O225"/>
  <c r="K226"/>
  <c r="O226"/>
  <c r="K227"/>
  <c r="O227"/>
  <c r="M9"/>
  <c r="M17"/>
  <c r="M18"/>
  <c r="M19"/>
  <c r="M25"/>
  <c r="M35"/>
  <c r="M37"/>
  <c r="M68"/>
  <c r="M69"/>
  <c r="M70"/>
  <c r="M71"/>
  <c r="M72"/>
  <c r="M73"/>
  <c r="M74"/>
  <c r="M77"/>
  <c r="M78"/>
  <c r="M79"/>
  <c r="M94"/>
  <c r="M95"/>
  <c r="M96"/>
  <c r="M101"/>
  <c r="M117"/>
  <c r="M118"/>
  <c r="M119"/>
  <c r="M121"/>
  <c r="M122"/>
  <c r="M123"/>
  <c r="M124"/>
  <c r="M125"/>
  <c r="M216"/>
  <c r="M217"/>
  <c r="M218"/>
  <c r="K224"/>
  <c r="M225"/>
  <c r="M226"/>
  <c r="M227"/>
  <c r="M5"/>
  <c r="K5"/>
  <c r="O5"/>
  <c r="K6"/>
  <c r="O6"/>
  <c r="M6"/>
  <c r="L8"/>
  <c r="N8"/>
  <c r="L16"/>
  <c r="K16"/>
  <c r="L24"/>
  <c r="K24"/>
  <c r="N16"/>
  <c r="N24"/>
  <c r="O40"/>
  <c r="M40"/>
  <c r="K40"/>
  <c r="F53"/>
  <c r="N53" s="1"/>
  <c r="O42"/>
  <c r="M42"/>
  <c r="K42"/>
  <c r="O44"/>
  <c r="M44"/>
  <c r="K44"/>
  <c r="O46"/>
  <c r="M46"/>
  <c r="K46"/>
  <c r="O48"/>
  <c r="M48"/>
  <c r="K48"/>
  <c r="O50"/>
  <c r="M50"/>
  <c r="K50"/>
  <c r="O52"/>
  <c r="M52"/>
  <c r="K52"/>
  <c r="O55"/>
  <c r="M55"/>
  <c r="K55"/>
  <c r="O57"/>
  <c r="M57"/>
  <c r="K57"/>
  <c r="O59"/>
  <c r="M59"/>
  <c r="K59"/>
  <c r="O61"/>
  <c r="M61"/>
  <c r="K61"/>
  <c r="N63"/>
  <c r="O63"/>
  <c r="M63"/>
  <c r="K63"/>
  <c r="K100"/>
  <c r="L15"/>
  <c r="N15"/>
  <c r="M16"/>
  <c r="O16"/>
  <c r="L20"/>
  <c r="L21"/>
  <c r="N21"/>
  <c r="L22"/>
  <c r="N22"/>
  <c r="L23"/>
  <c r="N23"/>
  <c r="M24"/>
  <c r="O24"/>
  <c r="L26"/>
  <c r="N26"/>
  <c r="L27"/>
  <c r="N27"/>
  <c r="L28"/>
  <c r="N28"/>
  <c r="L33"/>
  <c r="N33"/>
  <c r="L34"/>
  <c r="O34"/>
  <c r="N38"/>
  <c r="N40"/>
  <c r="N42"/>
  <c r="N44"/>
  <c r="N46"/>
  <c r="N48"/>
  <c r="N50"/>
  <c r="N52"/>
  <c r="N55"/>
  <c r="N57"/>
  <c r="N59"/>
  <c r="N61"/>
  <c r="O100"/>
  <c r="O39"/>
  <c r="M39"/>
  <c r="K39"/>
  <c r="O43"/>
  <c r="M43"/>
  <c r="K43"/>
  <c r="O45"/>
  <c r="M45"/>
  <c r="K45"/>
  <c r="O47"/>
  <c r="M47"/>
  <c r="K47"/>
  <c r="O49"/>
  <c r="M49"/>
  <c r="K49"/>
  <c r="O51"/>
  <c r="M51"/>
  <c r="K51"/>
  <c r="O56"/>
  <c r="M56"/>
  <c r="K56"/>
  <c r="O58"/>
  <c r="M58"/>
  <c r="K58"/>
  <c r="O60"/>
  <c r="M60"/>
  <c r="K60"/>
  <c r="O62"/>
  <c r="M62"/>
  <c r="K62"/>
  <c r="O8"/>
  <c r="L5"/>
  <c r="N5"/>
  <c r="L6"/>
  <c r="L7"/>
  <c r="L9"/>
  <c r="L10"/>
  <c r="L11"/>
  <c r="L12"/>
  <c r="K15"/>
  <c r="M15"/>
  <c r="O15"/>
  <c r="L17"/>
  <c r="L18"/>
  <c r="L19"/>
  <c r="M20"/>
  <c r="K21"/>
  <c r="M21"/>
  <c r="O21"/>
  <c r="K22"/>
  <c r="M22"/>
  <c r="K23"/>
  <c r="M23"/>
  <c r="L25"/>
  <c r="M26"/>
  <c r="K27"/>
  <c r="M27"/>
  <c r="O27"/>
  <c r="K28"/>
  <c r="M28"/>
  <c r="L30"/>
  <c r="L31"/>
  <c r="K33"/>
  <c r="M33"/>
  <c r="K34"/>
  <c r="M34"/>
  <c r="N39"/>
  <c r="L40"/>
  <c r="L42"/>
  <c r="N43"/>
  <c r="L44"/>
  <c r="N45"/>
  <c r="L46"/>
  <c r="N47"/>
  <c r="L48"/>
  <c r="N49"/>
  <c r="L50"/>
  <c r="N51"/>
  <c r="L52"/>
  <c r="L55"/>
  <c r="N56"/>
  <c r="L57"/>
  <c r="N58"/>
  <c r="L59"/>
  <c r="N60"/>
  <c r="L61"/>
  <c r="N62"/>
  <c r="L63"/>
  <c r="O130"/>
  <c r="M130"/>
  <c r="K130"/>
  <c r="O132"/>
  <c r="M132"/>
  <c r="K132"/>
  <c r="O134"/>
  <c r="M134"/>
  <c r="K134"/>
  <c r="O136"/>
  <c r="M136"/>
  <c r="K136"/>
  <c r="L35"/>
  <c r="L37"/>
  <c r="K64"/>
  <c r="M64"/>
  <c r="O64"/>
  <c r="K65"/>
  <c r="M65"/>
  <c r="O65"/>
  <c r="K66"/>
  <c r="M66"/>
  <c r="O66"/>
  <c r="N67"/>
  <c r="L68"/>
  <c r="L69"/>
  <c r="L70"/>
  <c r="L71"/>
  <c r="L72"/>
  <c r="L73"/>
  <c r="L74"/>
  <c r="M75"/>
  <c r="L77"/>
  <c r="L78"/>
  <c r="L79"/>
  <c r="K80"/>
  <c r="K86"/>
  <c r="M86"/>
  <c r="O86"/>
  <c r="K87"/>
  <c r="M87"/>
  <c r="O87"/>
  <c r="K88"/>
  <c r="M88"/>
  <c r="O88"/>
  <c r="K89"/>
  <c r="M89"/>
  <c r="O89"/>
  <c r="K90"/>
  <c r="M90"/>
  <c r="O90"/>
  <c r="K91"/>
  <c r="M91"/>
  <c r="O91"/>
  <c r="K92"/>
  <c r="M92"/>
  <c r="O92"/>
  <c r="F93"/>
  <c r="N93" s="1"/>
  <c r="L94"/>
  <c r="N94"/>
  <c r="L95"/>
  <c r="L96"/>
  <c r="K98"/>
  <c r="M98"/>
  <c r="O98"/>
  <c r="K99"/>
  <c r="M99"/>
  <c r="O99"/>
  <c r="N100"/>
  <c r="L101"/>
  <c r="K102"/>
  <c r="M102"/>
  <c r="K103"/>
  <c r="M103"/>
  <c r="O103"/>
  <c r="K104"/>
  <c r="M104"/>
  <c r="O104"/>
  <c r="K105"/>
  <c r="M105"/>
  <c r="O105"/>
  <c r="K106"/>
  <c r="M106"/>
  <c r="O106"/>
  <c r="K107"/>
  <c r="M107"/>
  <c r="O107"/>
  <c r="K108"/>
  <c r="M108"/>
  <c r="O108"/>
  <c r="K109"/>
  <c r="M109"/>
  <c r="O109"/>
  <c r="K110"/>
  <c r="M110"/>
  <c r="O110"/>
  <c r="K111"/>
  <c r="M111"/>
  <c r="O111"/>
  <c r="K112"/>
  <c r="M112"/>
  <c r="O112"/>
  <c r="K113"/>
  <c r="M113"/>
  <c r="O113"/>
  <c r="K114"/>
  <c r="M114"/>
  <c r="O114"/>
  <c r="K115"/>
  <c r="M115"/>
  <c r="O115"/>
  <c r="L117"/>
  <c r="L118"/>
  <c r="L119"/>
  <c r="L121"/>
  <c r="L122"/>
  <c r="L123"/>
  <c r="L124"/>
  <c r="L125"/>
  <c r="K126"/>
  <c r="K127"/>
  <c r="M127"/>
  <c r="O127"/>
  <c r="K128"/>
  <c r="N130"/>
  <c r="N132"/>
  <c r="N134"/>
  <c r="N136"/>
  <c r="N137"/>
  <c r="K137"/>
  <c r="O137"/>
  <c r="O128"/>
  <c r="M128"/>
  <c r="O129"/>
  <c r="M129"/>
  <c r="K129"/>
  <c r="O131"/>
  <c r="M131"/>
  <c r="K131"/>
  <c r="O133"/>
  <c r="M133"/>
  <c r="K133"/>
  <c r="O135"/>
  <c r="M135"/>
  <c r="K135"/>
  <c r="L224"/>
  <c r="L252"/>
  <c r="K252"/>
  <c r="L64"/>
  <c r="L65"/>
  <c r="L66"/>
  <c r="O67"/>
  <c r="L86"/>
  <c r="L87"/>
  <c r="L88"/>
  <c r="L89"/>
  <c r="L90"/>
  <c r="L91"/>
  <c r="L92"/>
  <c r="M93"/>
  <c r="L98"/>
  <c r="L99"/>
  <c r="M100"/>
  <c r="L103"/>
  <c r="L104"/>
  <c r="L105"/>
  <c r="L106"/>
  <c r="L107"/>
  <c r="L108"/>
  <c r="L109"/>
  <c r="L110"/>
  <c r="L111"/>
  <c r="L112"/>
  <c r="L113"/>
  <c r="L114"/>
  <c r="L115"/>
  <c r="L127"/>
  <c r="N127"/>
  <c r="L128"/>
  <c r="N129"/>
  <c r="N131"/>
  <c r="N133"/>
  <c r="N135"/>
  <c r="M137"/>
  <c r="N252"/>
  <c r="L165"/>
  <c r="N165"/>
  <c r="L189"/>
  <c r="N189"/>
  <c r="L190"/>
  <c r="N190"/>
  <c r="L191"/>
  <c r="N191"/>
  <c r="L192"/>
  <c r="N192"/>
  <c r="L193"/>
  <c r="N193"/>
  <c r="L194"/>
  <c r="N194"/>
  <c r="L195"/>
  <c r="N195"/>
  <c r="L196"/>
  <c r="N196"/>
  <c r="L197"/>
  <c r="N197"/>
  <c r="L198"/>
  <c r="N198"/>
  <c r="L199"/>
  <c r="N199"/>
  <c r="L200"/>
  <c r="N200"/>
  <c r="L201"/>
  <c r="N201"/>
  <c r="L202"/>
  <c r="N202"/>
  <c r="L203"/>
  <c r="N203"/>
  <c r="L206"/>
  <c r="N206"/>
  <c r="L207"/>
  <c r="N207"/>
  <c r="L208"/>
  <c r="N208"/>
  <c r="L209"/>
  <c r="N209"/>
  <c r="L210"/>
  <c r="N210"/>
  <c r="L211"/>
  <c r="N211"/>
  <c r="L212"/>
  <c r="N212"/>
  <c r="L213"/>
  <c r="N213"/>
  <c r="L214"/>
  <c r="N214"/>
  <c r="L219"/>
  <c r="L220"/>
  <c r="N220"/>
  <c r="L221"/>
  <c r="N221"/>
  <c r="L222"/>
  <c r="N222"/>
  <c r="L223"/>
  <c r="N223"/>
  <c r="M228"/>
  <c r="L230"/>
  <c r="N230"/>
  <c r="L231"/>
  <c r="N231"/>
  <c r="L232"/>
  <c r="N232"/>
  <c r="L233"/>
  <c r="N233"/>
  <c r="L234"/>
  <c r="N234"/>
  <c r="M252"/>
  <c r="O252"/>
  <c r="L138"/>
  <c r="L139"/>
  <c r="L140"/>
  <c r="L141"/>
  <c r="L142"/>
  <c r="L143"/>
  <c r="L144"/>
  <c r="L145"/>
  <c r="L146"/>
  <c r="M147"/>
  <c r="K165"/>
  <c r="M165"/>
  <c r="O165"/>
  <c r="L184"/>
  <c r="N184"/>
  <c r="L185"/>
  <c r="L186"/>
  <c r="L187"/>
  <c r="M188"/>
  <c r="K189"/>
  <c r="M189"/>
  <c r="K190"/>
  <c r="M190"/>
  <c r="K191"/>
  <c r="M191"/>
  <c r="K192"/>
  <c r="M192"/>
  <c r="K193"/>
  <c r="M193"/>
  <c r="K194"/>
  <c r="M194"/>
  <c r="K195"/>
  <c r="M195"/>
  <c r="K196"/>
  <c r="M196"/>
  <c r="K197"/>
  <c r="M197"/>
  <c r="K198"/>
  <c r="M198"/>
  <c r="K199"/>
  <c r="M199"/>
  <c r="K200"/>
  <c r="M200"/>
  <c r="K201"/>
  <c r="M201"/>
  <c r="K202"/>
  <c r="M202"/>
  <c r="K203"/>
  <c r="M203"/>
  <c r="K206"/>
  <c r="M206"/>
  <c r="O206"/>
  <c r="K207"/>
  <c r="M207"/>
  <c r="K208"/>
  <c r="M208"/>
  <c r="K209"/>
  <c r="M209"/>
  <c r="K210"/>
  <c r="M210"/>
  <c r="K211"/>
  <c r="M211"/>
  <c r="K212"/>
  <c r="M212"/>
  <c r="K213"/>
  <c r="M213"/>
  <c r="K214"/>
  <c r="M214"/>
  <c r="L216"/>
  <c r="L217"/>
  <c r="L218"/>
  <c r="M219"/>
  <c r="K220"/>
  <c r="M220"/>
  <c r="K221"/>
  <c r="M221"/>
  <c r="K222"/>
  <c r="M222"/>
  <c r="K223"/>
  <c r="M223"/>
  <c r="O223"/>
  <c r="L225"/>
  <c r="L226"/>
  <c r="L227"/>
  <c r="K230"/>
  <c r="M230"/>
  <c r="O230"/>
  <c r="K231"/>
  <c r="M231"/>
  <c r="K232"/>
  <c r="M232"/>
  <c r="K233"/>
  <c r="M233"/>
  <c r="K234"/>
  <c r="M234"/>
  <c r="E180" i="4"/>
  <c r="E164"/>
  <c r="F163"/>
  <c r="K163" s="1"/>
  <c r="G164"/>
  <c r="H164"/>
  <c r="I164"/>
  <c r="J164"/>
  <c r="F165"/>
  <c r="K165" s="1"/>
  <c r="N165"/>
  <c r="F166"/>
  <c r="K166" s="1"/>
  <c r="O269" i="8" l="1"/>
  <c r="O37"/>
  <c r="F51"/>
  <c r="K51" s="1"/>
  <c r="L37"/>
  <c r="M123"/>
  <c r="O161"/>
  <c r="M161"/>
  <c r="N226"/>
  <c r="O179"/>
  <c r="N179"/>
  <c r="M134"/>
  <c r="M17"/>
  <c r="K212"/>
  <c r="N212"/>
  <c r="O212"/>
  <c r="L167"/>
  <c r="N167"/>
  <c r="O167"/>
  <c r="L144"/>
  <c r="N144"/>
  <c r="O144"/>
  <c r="K22"/>
  <c r="N22"/>
  <c r="O22"/>
  <c r="K221"/>
  <c r="O221"/>
  <c r="L201"/>
  <c r="O201"/>
  <c r="L155"/>
  <c r="N155"/>
  <c r="O155"/>
  <c r="K28"/>
  <c r="N28"/>
  <c r="O28"/>
  <c r="K248"/>
  <c r="L248"/>
  <c r="K226"/>
  <c r="L226"/>
  <c r="L185"/>
  <c r="M185"/>
  <c r="K185"/>
  <c r="K161"/>
  <c r="L161"/>
  <c r="K145"/>
  <c r="L145"/>
  <c r="L97"/>
  <c r="K97"/>
  <c r="F99"/>
  <c r="M99" s="1"/>
  <c r="M97"/>
  <c r="K113"/>
  <c r="L113"/>
  <c r="O99"/>
  <c r="K64"/>
  <c r="L64"/>
  <c r="L51"/>
  <c r="N269"/>
  <c r="O185"/>
  <c r="M168"/>
  <c r="N145"/>
  <c r="O145"/>
  <c r="K269"/>
  <c r="L269"/>
  <c r="K168"/>
  <c r="L168"/>
  <c r="K134"/>
  <c r="L134"/>
  <c r="L179"/>
  <c r="K179"/>
  <c r="F180"/>
  <c r="M180" s="1"/>
  <c r="O51"/>
  <c r="N30"/>
  <c r="O30"/>
  <c r="M30"/>
  <c r="L90"/>
  <c r="K90"/>
  <c r="L30"/>
  <c r="K30"/>
  <c r="N248"/>
  <c r="O248"/>
  <c r="N185"/>
  <c r="F202"/>
  <c r="N202" s="1"/>
  <c r="N97"/>
  <c r="N168"/>
  <c r="O64"/>
  <c r="F73"/>
  <c r="O258" i="7"/>
  <c r="N167"/>
  <c r="M90"/>
  <c r="O37"/>
  <c r="K37"/>
  <c r="M14"/>
  <c r="M72"/>
  <c r="F73"/>
  <c r="O73" s="1"/>
  <c r="K25"/>
  <c r="F30"/>
  <c r="L30" s="1"/>
  <c r="O72"/>
  <c r="L113"/>
  <c r="M113"/>
  <c r="K50"/>
  <c r="N50"/>
  <c r="M50"/>
  <c r="L50"/>
  <c r="M97"/>
  <c r="M185"/>
  <c r="O185"/>
  <c r="N185"/>
  <c r="N212"/>
  <c r="E82"/>
  <c r="K179"/>
  <c r="M179"/>
  <c r="N179"/>
  <c r="M134"/>
  <c r="L134"/>
  <c r="N155"/>
  <c r="O144"/>
  <c r="O99"/>
  <c r="O14"/>
  <c r="N90"/>
  <c r="K30"/>
  <c r="O25"/>
  <c r="M73"/>
  <c r="F51"/>
  <c r="O51" s="1"/>
  <c r="K14"/>
  <c r="N216"/>
  <c r="L165" i="4"/>
  <c r="O29" i="6"/>
  <c r="K29"/>
  <c r="L251"/>
  <c r="O251"/>
  <c r="L215"/>
  <c r="O235"/>
  <c r="N235"/>
  <c r="O261"/>
  <c r="M248" i="7"/>
  <c r="O221"/>
  <c r="F226"/>
  <c r="M226" s="1"/>
  <c r="N14"/>
  <c r="O134"/>
  <c r="O8"/>
  <c r="N17"/>
  <c r="F273" i="6"/>
  <c r="K272"/>
  <c r="L232" i="7"/>
  <c r="N232"/>
  <c r="O232"/>
  <c r="K82"/>
  <c r="O82"/>
  <c r="N82"/>
  <c r="L225"/>
  <c r="N225"/>
  <c r="O225"/>
  <c r="K34"/>
  <c r="N34"/>
  <c r="O34"/>
  <c r="K113"/>
  <c r="N113"/>
  <c r="K64"/>
  <c r="O64"/>
  <c r="K221"/>
  <c r="L221"/>
  <c r="K212"/>
  <c r="L212"/>
  <c r="N180"/>
  <c r="M180"/>
  <c r="O180"/>
  <c r="L176"/>
  <c r="K176"/>
  <c r="L167"/>
  <c r="K167"/>
  <c r="F168"/>
  <c r="O168" s="1"/>
  <c r="L123"/>
  <c r="K123"/>
  <c r="M123"/>
  <c r="N226"/>
  <c r="O226"/>
  <c r="O212"/>
  <c r="K248"/>
  <c r="L248"/>
  <c r="K226"/>
  <c r="L226"/>
  <c r="L201"/>
  <c r="K201"/>
  <c r="F202"/>
  <c r="O202" s="1"/>
  <c r="M201"/>
  <c r="L180"/>
  <c r="K180"/>
  <c r="N51"/>
  <c r="M51"/>
  <c r="M30"/>
  <c r="L155"/>
  <c r="K155"/>
  <c r="L144"/>
  <c r="F145"/>
  <c r="M145" s="1"/>
  <c r="K144"/>
  <c r="L99"/>
  <c r="K99"/>
  <c r="K51"/>
  <c r="L73"/>
  <c r="O248"/>
  <c r="N176"/>
  <c r="M167"/>
  <c r="F76" i="6"/>
  <c r="M76" s="1"/>
  <c r="N85"/>
  <c r="N261"/>
  <c r="F229"/>
  <c r="K158"/>
  <c r="L158"/>
  <c r="K182"/>
  <c r="F183"/>
  <c r="E85"/>
  <c r="K85"/>
  <c r="L85"/>
  <c r="M158"/>
  <c r="F205"/>
  <c r="M215"/>
  <c r="M224"/>
  <c r="M38"/>
  <c r="O38"/>
  <c r="L182"/>
  <c r="O215"/>
  <c r="N188"/>
  <c r="N215"/>
  <c r="M53"/>
  <c r="N29"/>
  <c r="M14"/>
  <c r="M8"/>
  <c r="M29"/>
  <c r="L29"/>
  <c r="O188"/>
  <c r="M251"/>
  <c r="K148"/>
  <c r="L148"/>
  <c r="N148"/>
  <c r="M148"/>
  <c r="O148"/>
  <c r="O224"/>
  <c r="O170"/>
  <c r="L170"/>
  <c r="L188"/>
  <c r="M170"/>
  <c r="N224"/>
  <c r="N170"/>
  <c r="O53"/>
  <c r="L102"/>
  <c r="O102"/>
  <c r="N102"/>
  <c r="L75"/>
  <c r="O75"/>
  <c r="N75"/>
  <c r="K26"/>
  <c r="O26"/>
  <c r="K14"/>
  <c r="N14"/>
  <c r="O14"/>
  <c r="K219"/>
  <c r="N219"/>
  <c r="O219"/>
  <c r="K147"/>
  <c r="N147"/>
  <c r="L147"/>
  <c r="O147"/>
  <c r="L126"/>
  <c r="O126"/>
  <c r="N126"/>
  <c r="L80"/>
  <c r="O80"/>
  <c r="N80"/>
  <c r="K20"/>
  <c r="N20"/>
  <c r="O20"/>
  <c r="K228"/>
  <c r="L228"/>
  <c r="K116"/>
  <c r="L116"/>
  <c r="O41"/>
  <c r="M41"/>
  <c r="K41"/>
  <c r="N41"/>
  <c r="L41"/>
  <c r="L53"/>
  <c r="F54"/>
  <c r="O54" s="1"/>
  <c r="K53"/>
  <c r="O228"/>
  <c r="N76"/>
  <c r="N32"/>
  <c r="O164"/>
  <c r="M164"/>
  <c r="K164"/>
  <c r="N164"/>
  <c r="L164"/>
  <c r="K93"/>
  <c r="L93"/>
  <c r="K76"/>
  <c r="K38"/>
  <c r="L38"/>
  <c r="K67"/>
  <c r="L67"/>
  <c r="K32"/>
  <c r="L32"/>
  <c r="N228"/>
  <c r="F171"/>
  <c r="N116"/>
  <c r="O116"/>
  <c r="O93"/>
  <c r="M32"/>
  <c r="N163" i="4"/>
  <c r="L163"/>
  <c r="O163"/>
  <c r="M163"/>
  <c r="N166"/>
  <c r="L166"/>
  <c r="O166"/>
  <c r="M166"/>
  <c r="O165"/>
  <c r="M165"/>
  <c r="F196"/>
  <c r="G78"/>
  <c r="H78"/>
  <c r="I78"/>
  <c r="J78"/>
  <c r="M51" i="8" l="1"/>
  <c r="N51"/>
  <c r="N99"/>
  <c r="O202"/>
  <c r="K73"/>
  <c r="L73"/>
  <c r="O73"/>
  <c r="N73"/>
  <c r="M73"/>
  <c r="L202"/>
  <c r="K202"/>
  <c r="K180"/>
  <c r="L180"/>
  <c r="K99"/>
  <c r="L99"/>
  <c r="M202"/>
  <c r="N180"/>
  <c r="O180"/>
  <c r="K259" i="7"/>
  <c r="O259"/>
  <c r="L259"/>
  <c r="M259"/>
  <c r="N259"/>
  <c r="K73"/>
  <c r="N73"/>
  <c r="N30"/>
  <c r="O30"/>
  <c r="L51"/>
  <c r="L273" i="6"/>
  <c r="K273"/>
  <c r="M273"/>
  <c r="N273"/>
  <c r="O273"/>
  <c r="L76"/>
  <c r="O76"/>
  <c r="N168" i="7"/>
  <c r="N202"/>
  <c r="K145"/>
  <c r="L145"/>
  <c r="K202"/>
  <c r="L202"/>
  <c r="K168"/>
  <c r="L168"/>
  <c r="N145"/>
  <c r="O145"/>
  <c r="M168"/>
  <c r="M202"/>
  <c r="L183" i="6"/>
  <c r="M183"/>
  <c r="O183"/>
  <c r="K183"/>
  <c r="N183"/>
  <c r="L204"/>
  <c r="K204"/>
  <c r="O204"/>
  <c r="N204"/>
  <c r="M204"/>
  <c r="N54"/>
  <c r="M54"/>
  <c r="N171"/>
  <c r="L171"/>
  <c r="O171"/>
  <c r="M171"/>
  <c r="K171"/>
  <c r="K54"/>
  <c r="L54"/>
  <c r="K229"/>
  <c r="L229"/>
  <c r="O229"/>
  <c r="N229"/>
  <c r="M229"/>
  <c r="G158" i="4"/>
  <c r="H158"/>
  <c r="I158"/>
  <c r="J158"/>
  <c r="F157"/>
  <c r="K157" s="1"/>
  <c r="L157"/>
  <c r="N157"/>
  <c r="E158"/>
  <c r="F81"/>
  <c r="K81" s="1"/>
  <c r="E78"/>
  <c r="F38"/>
  <c r="K38" s="1"/>
  <c r="E36"/>
  <c r="G36"/>
  <c r="H36"/>
  <c r="I36"/>
  <c r="J36"/>
  <c r="N261" i="7" l="1"/>
  <c r="O261"/>
  <c r="M261"/>
  <c r="K261"/>
  <c r="L261"/>
  <c r="K260"/>
  <c r="L260"/>
  <c r="O260"/>
  <c r="M260"/>
  <c r="N260"/>
  <c r="O157" i="4"/>
  <c r="M157"/>
  <c r="M205" i="6"/>
  <c r="O205"/>
  <c r="N205"/>
  <c r="L205"/>
  <c r="K205"/>
  <c r="N38" i="4"/>
  <c r="N81"/>
  <c r="L81"/>
  <c r="L38"/>
  <c r="O81"/>
  <c r="M81"/>
  <c r="O38"/>
  <c r="M38"/>
  <c r="F90"/>
  <c r="F91"/>
  <c r="G28"/>
  <c r="H28"/>
  <c r="I28"/>
  <c r="J28"/>
  <c r="E28"/>
  <c r="E25"/>
  <c r="E23"/>
  <c r="F30"/>
  <c r="F127"/>
  <c r="F128"/>
  <c r="N262" i="7" l="1"/>
  <c r="M262"/>
  <c r="O262"/>
  <c r="L262"/>
  <c r="K263"/>
  <c r="K262"/>
  <c r="G139" i="4"/>
  <c r="H139"/>
  <c r="I139"/>
  <c r="J139"/>
  <c r="E139"/>
  <c r="F131"/>
  <c r="F132"/>
  <c r="F133"/>
  <c r="F135"/>
  <c r="F136"/>
  <c r="F137"/>
  <c r="F138"/>
  <c r="E218"/>
  <c r="I218"/>
  <c r="N263" i="7" l="1"/>
  <c r="O263"/>
  <c r="M263"/>
  <c r="L263"/>
  <c r="J73" i="4"/>
  <c r="I73"/>
  <c r="H73"/>
  <c r="G73"/>
  <c r="E73"/>
  <c r="F72"/>
  <c r="K72" s="1"/>
  <c r="G95"/>
  <c r="H95"/>
  <c r="I95"/>
  <c r="J95"/>
  <c r="F94"/>
  <c r="F95" s="1"/>
  <c r="E109"/>
  <c r="F99"/>
  <c r="K99" s="1"/>
  <c r="F98"/>
  <c r="G109"/>
  <c r="H109"/>
  <c r="I109"/>
  <c r="J109"/>
  <c r="F108"/>
  <c r="L108" s="1"/>
  <c r="N264" i="7" l="1"/>
  <c r="M264"/>
  <c r="O264"/>
  <c r="L264"/>
  <c r="K264"/>
  <c r="N72" i="4"/>
  <c r="L72"/>
  <c r="O72"/>
  <c r="M72"/>
  <c r="M108"/>
  <c r="O108"/>
  <c r="K108"/>
  <c r="L99"/>
  <c r="N108"/>
  <c r="N99"/>
  <c r="O99"/>
  <c r="M99"/>
  <c r="J65"/>
  <c r="J74" s="1"/>
  <c r="I65"/>
  <c r="I74" s="1"/>
  <c r="H65"/>
  <c r="H74" s="1"/>
  <c r="G65"/>
  <c r="G74" s="1"/>
  <c r="E65"/>
  <c r="E74" s="1"/>
  <c r="F64"/>
  <c r="L64" s="1"/>
  <c r="N266" i="7" l="1"/>
  <c r="M266"/>
  <c r="O266"/>
  <c r="K266"/>
  <c r="L266"/>
  <c r="N265"/>
  <c r="O265"/>
  <c r="M265"/>
  <c r="L265"/>
  <c r="K265"/>
  <c r="M64" i="4"/>
  <c r="O64"/>
  <c r="K64"/>
  <c r="N64"/>
  <c r="E86"/>
  <c r="E93"/>
  <c r="E95"/>
  <c r="E118"/>
  <c r="E129"/>
  <c r="G118"/>
  <c r="H118"/>
  <c r="I118"/>
  <c r="J118"/>
  <c r="F134"/>
  <c r="G129"/>
  <c r="H129"/>
  <c r="I129"/>
  <c r="J129"/>
  <c r="G191"/>
  <c r="H191"/>
  <c r="I191"/>
  <c r="J191"/>
  <c r="G218"/>
  <c r="H218"/>
  <c r="J218"/>
  <c r="G200"/>
  <c r="H200"/>
  <c r="I200"/>
  <c r="J200"/>
  <c r="G204"/>
  <c r="H204"/>
  <c r="I204"/>
  <c r="J204"/>
  <c r="E204"/>
  <c r="E211"/>
  <c r="E200"/>
  <c r="G211"/>
  <c r="H211"/>
  <c r="I211"/>
  <c r="J211"/>
  <c r="G195"/>
  <c r="H195"/>
  <c r="I195"/>
  <c r="J195"/>
  <c r="F193"/>
  <c r="F194"/>
  <c r="L194" s="1"/>
  <c r="F192"/>
  <c r="F179"/>
  <c r="K179" s="1"/>
  <c r="F161"/>
  <c r="K161" s="1"/>
  <c r="F162"/>
  <c r="F167"/>
  <c r="K167" s="1"/>
  <c r="F168"/>
  <c r="K168" s="1"/>
  <c r="F169"/>
  <c r="K169" s="1"/>
  <c r="F170"/>
  <c r="K170" s="1"/>
  <c r="F171"/>
  <c r="K171" s="1"/>
  <c r="F172"/>
  <c r="K172" s="1"/>
  <c r="F173"/>
  <c r="K173" s="1"/>
  <c r="F174"/>
  <c r="K174" s="1"/>
  <c r="F175"/>
  <c r="K175" s="1"/>
  <c r="F176"/>
  <c r="K176" s="1"/>
  <c r="F177"/>
  <c r="K177" s="1"/>
  <c r="F178"/>
  <c r="K178" s="1"/>
  <c r="E191"/>
  <c r="F208"/>
  <c r="K208" s="1"/>
  <c r="G19"/>
  <c r="H19"/>
  <c r="I19"/>
  <c r="J19"/>
  <c r="E15"/>
  <c r="E19"/>
  <c r="N267" i="7" l="1"/>
  <c r="O267"/>
  <c r="M267"/>
  <c r="K267"/>
  <c r="L267"/>
  <c r="K162" i="4"/>
  <c r="N208"/>
  <c r="L208"/>
  <c r="N161"/>
  <c r="L161"/>
  <c r="M194"/>
  <c r="J212"/>
  <c r="H212"/>
  <c r="O208"/>
  <c r="M208"/>
  <c r="O161"/>
  <c r="M161"/>
  <c r="N179"/>
  <c r="I212"/>
  <c r="G212"/>
  <c r="L179"/>
  <c r="O194"/>
  <c r="K194"/>
  <c r="F195"/>
  <c r="L195" s="1"/>
  <c r="N178"/>
  <c r="N173"/>
  <c r="N194"/>
  <c r="L178"/>
  <c r="N177"/>
  <c r="N169"/>
  <c r="L177"/>
  <c r="N176"/>
  <c r="N175"/>
  <c r="L173"/>
  <c r="N172"/>
  <c r="N171"/>
  <c r="L169"/>
  <c r="N168"/>
  <c r="N162"/>
  <c r="O179"/>
  <c r="M179"/>
  <c r="O178"/>
  <c r="M178"/>
  <c r="L175"/>
  <c r="N174"/>
  <c r="L171"/>
  <c r="N170"/>
  <c r="N167"/>
  <c r="L162"/>
  <c r="L176"/>
  <c r="L174"/>
  <c r="L172"/>
  <c r="L170"/>
  <c r="L168"/>
  <c r="L167"/>
  <c r="O177"/>
  <c r="M177"/>
  <c r="O176"/>
  <c r="M176"/>
  <c r="O175"/>
  <c r="M175"/>
  <c r="O174"/>
  <c r="M174"/>
  <c r="O173"/>
  <c r="M173"/>
  <c r="O172"/>
  <c r="M172"/>
  <c r="O171"/>
  <c r="M171"/>
  <c r="O170"/>
  <c r="M170"/>
  <c r="O169"/>
  <c r="M169"/>
  <c r="O168"/>
  <c r="M168"/>
  <c r="O167"/>
  <c r="M167"/>
  <c r="O162"/>
  <c r="M162"/>
  <c r="G15"/>
  <c r="H15"/>
  <c r="I15"/>
  <c r="J15"/>
  <c r="N268" i="7" l="1"/>
  <c r="M268"/>
  <c r="O268"/>
  <c r="K268"/>
  <c r="L268"/>
  <c r="M195" i="4"/>
  <c r="O195"/>
  <c r="K195"/>
  <c r="N195"/>
  <c r="E51"/>
  <c r="E52" s="1"/>
  <c r="F43"/>
  <c r="N270" i="7" l="1"/>
  <c r="O270"/>
  <c r="M270"/>
  <c r="K270"/>
  <c r="L270"/>
  <c r="N269"/>
  <c r="M269"/>
  <c r="O269"/>
  <c r="L269"/>
  <c r="K269"/>
  <c r="G51" i="4"/>
  <c r="G52" s="1"/>
  <c r="H51"/>
  <c r="H52" s="1"/>
  <c r="I51"/>
  <c r="I52" s="1"/>
  <c r="J51"/>
  <c r="J52" s="1"/>
  <c r="F29"/>
  <c r="L29" s="1"/>
  <c r="G25"/>
  <c r="H25"/>
  <c r="I25"/>
  <c r="J25"/>
  <c r="G8"/>
  <c r="H8"/>
  <c r="I8"/>
  <c r="J8"/>
  <c r="G23"/>
  <c r="H23"/>
  <c r="I23"/>
  <c r="J23"/>
  <c r="F22"/>
  <c r="K22" s="1"/>
  <c r="E13"/>
  <c r="E31" s="1"/>
  <c r="G13"/>
  <c r="H13"/>
  <c r="I13"/>
  <c r="J13"/>
  <c r="I31" l="1"/>
  <c r="G31"/>
  <c r="J31"/>
  <c r="H31"/>
  <c r="O29"/>
  <c r="K29"/>
  <c r="K30"/>
  <c r="M29"/>
  <c r="N29"/>
  <c r="N22"/>
  <c r="L22"/>
  <c r="O22"/>
  <c r="M22"/>
  <c r="O30" l="1"/>
  <c r="N30"/>
  <c r="L30"/>
  <c r="M30"/>
  <c r="F35" l="1"/>
  <c r="O35" s="1"/>
  <c r="F44"/>
  <c r="K35"/>
  <c r="K44" l="1"/>
  <c r="O44"/>
  <c r="N44"/>
  <c r="L44"/>
  <c r="M44"/>
  <c r="N35"/>
  <c r="L35"/>
  <c r="M35"/>
  <c r="F33" l="1"/>
  <c r="O33" s="1"/>
  <c r="F34"/>
  <c r="O34" s="1"/>
  <c r="F37"/>
  <c r="O37" s="1"/>
  <c r="F40"/>
  <c r="O40" s="1"/>
  <c r="F41"/>
  <c r="O41" s="1"/>
  <c r="F42"/>
  <c r="O42" s="1"/>
  <c r="O43"/>
  <c r="F45"/>
  <c r="O45" s="1"/>
  <c r="F46"/>
  <c r="O46" s="1"/>
  <c r="F47"/>
  <c r="O47" s="1"/>
  <c r="F48"/>
  <c r="O48" s="1"/>
  <c r="F49"/>
  <c r="O49" s="1"/>
  <c r="F50"/>
  <c r="O50" s="1"/>
  <c r="F53"/>
  <c r="F54"/>
  <c r="F55"/>
  <c r="O55" s="1"/>
  <c r="F56"/>
  <c r="O56" s="1"/>
  <c r="F57"/>
  <c r="O57" s="1"/>
  <c r="F58"/>
  <c r="O58" s="1"/>
  <c r="F59"/>
  <c r="O59" s="1"/>
  <c r="F60"/>
  <c r="O60" s="1"/>
  <c r="F61"/>
  <c r="O61" s="1"/>
  <c r="F62"/>
  <c r="O62" s="1"/>
  <c r="F63"/>
  <c r="O63" s="1"/>
  <c r="F66"/>
  <c r="O66" s="1"/>
  <c r="F67"/>
  <c r="O67" s="1"/>
  <c r="F68"/>
  <c r="O68" s="1"/>
  <c r="F69"/>
  <c r="O69" s="1"/>
  <c r="F70"/>
  <c r="O70" s="1"/>
  <c r="F71"/>
  <c r="O71" s="1"/>
  <c r="F75"/>
  <c r="F76"/>
  <c r="O76" s="1"/>
  <c r="F77"/>
  <c r="O77" s="1"/>
  <c r="F79"/>
  <c r="O79" s="1"/>
  <c r="F82"/>
  <c r="O82" s="1"/>
  <c r="F83"/>
  <c r="O83" s="1"/>
  <c r="F84"/>
  <c r="O84" s="1"/>
  <c r="F85"/>
  <c r="O85" s="1"/>
  <c r="F87"/>
  <c r="O87" s="1"/>
  <c r="F88"/>
  <c r="O88" s="1"/>
  <c r="F89"/>
  <c r="F96"/>
  <c r="F97"/>
  <c r="F100"/>
  <c r="F101"/>
  <c r="F102"/>
  <c r="F103"/>
  <c r="F104"/>
  <c r="F105"/>
  <c r="F106"/>
  <c r="F107"/>
  <c r="F110"/>
  <c r="F111"/>
  <c r="O111" s="1"/>
  <c r="F112"/>
  <c r="O112" s="1"/>
  <c r="F113"/>
  <c r="O113" s="1"/>
  <c r="F114"/>
  <c r="O114" s="1"/>
  <c r="F115"/>
  <c r="O115" s="1"/>
  <c r="F116"/>
  <c r="O116" s="1"/>
  <c r="F117"/>
  <c r="O117" s="1"/>
  <c r="F119"/>
  <c r="F120"/>
  <c r="F121"/>
  <c r="O121" s="1"/>
  <c r="F122"/>
  <c r="O122" s="1"/>
  <c r="F123"/>
  <c r="O123" s="1"/>
  <c r="F124"/>
  <c r="O124" s="1"/>
  <c r="F125"/>
  <c r="O125" s="1"/>
  <c r="F126"/>
  <c r="O126" s="1"/>
  <c r="F130"/>
  <c r="O131"/>
  <c r="O132"/>
  <c r="O133"/>
  <c r="O135"/>
  <c r="O136"/>
  <c r="O137"/>
  <c r="O138"/>
  <c r="F150"/>
  <c r="O150" s="1"/>
  <c r="F151"/>
  <c r="O151" s="1"/>
  <c r="F153"/>
  <c r="O153" s="1"/>
  <c r="F154"/>
  <c r="O154" s="1"/>
  <c r="F155"/>
  <c r="O155" s="1"/>
  <c r="F156"/>
  <c r="O156" s="1"/>
  <c r="F160"/>
  <c r="F164" s="1"/>
  <c r="F182"/>
  <c r="O182" s="1"/>
  <c r="F183"/>
  <c r="O183" s="1"/>
  <c r="F184"/>
  <c r="O184" s="1"/>
  <c r="F185"/>
  <c r="O185" s="1"/>
  <c r="F186"/>
  <c r="O186" s="1"/>
  <c r="F187"/>
  <c r="O187" s="1"/>
  <c r="F188"/>
  <c r="O188" s="1"/>
  <c r="F189"/>
  <c r="O189" s="1"/>
  <c r="F190"/>
  <c r="O190" s="1"/>
  <c r="O192"/>
  <c r="O193"/>
  <c r="O196"/>
  <c r="F197"/>
  <c r="O197" s="1"/>
  <c r="F198"/>
  <c r="O198" s="1"/>
  <c r="F199"/>
  <c r="F201"/>
  <c r="F202"/>
  <c r="F203"/>
  <c r="F205"/>
  <c r="O205" s="1"/>
  <c r="F206"/>
  <c r="O206" s="1"/>
  <c r="F207"/>
  <c r="O207" s="1"/>
  <c r="F209"/>
  <c r="O209" s="1"/>
  <c r="F210"/>
  <c r="F213"/>
  <c r="O213" s="1"/>
  <c r="F214"/>
  <c r="O214" s="1"/>
  <c r="F215"/>
  <c r="F216"/>
  <c r="F217"/>
  <c r="K164" l="1"/>
  <c r="L164"/>
  <c r="N164"/>
  <c r="M164"/>
  <c r="O164"/>
  <c r="O75"/>
  <c r="F78"/>
  <c r="O78" s="1"/>
  <c r="K89"/>
  <c r="M89"/>
  <c r="O89"/>
  <c r="L89"/>
  <c r="N89"/>
  <c r="O91"/>
  <c r="L91"/>
  <c r="N91"/>
  <c r="K91"/>
  <c r="M91"/>
  <c r="O130"/>
  <c r="F139"/>
  <c r="O210"/>
  <c r="F211"/>
  <c r="O199"/>
  <c r="F200"/>
  <c r="K107"/>
  <c r="L107"/>
  <c r="N107"/>
  <c r="M107"/>
  <c r="O107"/>
  <c r="F204"/>
  <c r="O110"/>
  <c r="K110"/>
  <c r="L106"/>
  <c r="N106"/>
  <c r="K106"/>
  <c r="M106"/>
  <c r="O106"/>
  <c r="M105"/>
  <c r="O105"/>
  <c r="K105"/>
  <c r="L105"/>
  <c r="N105"/>
  <c r="M103"/>
  <c r="O103"/>
  <c r="K103"/>
  <c r="L103"/>
  <c r="N103"/>
  <c r="K101"/>
  <c r="M101"/>
  <c r="O101"/>
  <c r="L101"/>
  <c r="N101"/>
  <c r="K98"/>
  <c r="L98"/>
  <c r="N98"/>
  <c r="M98"/>
  <c r="O98"/>
  <c r="F109"/>
  <c r="L96"/>
  <c r="N96"/>
  <c r="K96"/>
  <c r="M96"/>
  <c r="O96"/>
  <c r="K104"/>
  <c r="M104"/>
  <c r="O104"/>
  <c r="L104"/>
  <c r="N104"/>
  <c r="M102"/>
  <c r="O102"/>
  <c r="K102"/>
  <c r="L102"/>
  <c r="N102"/>
  <c r="L100"/>
  <c r="N100"/>
  <c r="M100"/>
  <c r="K100"/>
  <c r="O100"/>
  <c r="K97"/>
  <c r="L97"/>
  <c r="N97"/>
  <c r="M97"/>
  <c r="O97"/>
  <c r="O54"/>
  <c r="K54"/>
  <c r="O120"/>
  <c r="O119"/>
  <c r="O53"/>
  <c r="F65"/>
  <c r="O65" s="1"/>
  <c r="K202"/>
  <c r="M202"/>
  <c r="O202"/>
  <c r="L202"/>
  <c r="N202"/>
  <c r="L203"/>
  <c r="N203"/>
  <c r="K203"/>
  <c r="M203"/>
  <c r="O203"/>
  <c r="L201"/>
  <c r="N201"/>
  <c r="K201"/>
  <c r="M201"/>
  <c r="O201"/>
  <c r="O160"/>
  <c r="K216"/>
  <c r="O216"/>
  <c r="K215"/>
  <c r="O215"/>
  <c r="K217"/>
  <c r="O217"/>
  <c r="N217"/>
  <c r="F152"/>
  <c r="K152" s="1"/>
  <c r="K33"/>
  <c r="M33"/>
  <c r="L33"/>
  <c r="N33"/>
  <c r="L217"/>
  <c r="N216"/>
  <c r="F158"/>
  <c r="O127"/>
  <c r="F118"/>
  <c r="K75"/>
  <c r="M75"/>
  <c r="L75"/>
  <c r="N75"/>
  <c r="F218"/>
  <c r="O218" s="1"/>
  <c r="K77"/>
  <c r="M77"/>
  <c r="L77"/>
  <c r="N77"/>
  <c r="K76"/>
  <c r="M76"/>
  <c r="L76"/>
  <c r="N76"/>
  <c r="K197"/>
  <c r="M197"/>
  <c r="L197"/>
  <c r="N197"/>
  <c r="F191"/>
  <c r="F73"/>
  <c r="F74" s="1"/>
  <c r="O74" s="1"/>
  <c r="N215"/>
  <c r="L216"/>
  <c r="L215"/>
  <c r="K213"/>
  <c r="M213"/>
  <c r="N213"/>
  <c r="L213"/>
  <c r="K210"/>
  <c r="M210"/>
  <c r="N210"/>
  <c r="L210"/>
  <c r="K207"/>
  <c r="M207"/>
  <c r="N207"/>
  <c r="L207"/>
  <c r="K205"/>
  <c r="M205"/>
  <c r="N205"/>
  <c r="L205"/>
  <c r="K199"/>
  <c r="M199"/>
  <c r="N199"/>
  <c r="L199"/>
  <c r="K193"/>
  <c r="M193"/>
  <c r="N193"/>
  <c r="L193"/>
  <c r="K190"/>
  <c r="M190"/>
  <c r="L190"/>
  <c r="N190"/>
  <c r="K188"/>
  <c r="M188"/>
  <c r="L188"/>
  <c r="N188"/>
  <c r="K186"/>
  <c r="M186"/>
  <c r="L186"/>
  <c r="N186"/>
  <c r="K184"/>
  <c r="M184"/>
  <c r="L184"/>
  <c r="N184"/>
  <c r="K182"/>
  <c r="M182"/>
  <c r="L182"/>
  <c r="N182"/>
  <c r="M216"/>
  <c r="M215"/>
  <c r="K214"/>
  <c r="M214"/>
  <c r="N214"/>
  <c r="L214"/>
  <c r="K209"/>
  <c r="M209"/>
  <c r="N209"/>
  <c r="L209"/>
  <c r="K206"/>
  <c r="M206"/>
  <c r="N206"/>
  <c r="L206"/>
  <c r="K198"/>
  <c r="M198"/>
  <c r="N198"/>
  <c r="L198"/>
  <c r="K196"/>
  <c r="M196"/>
  <c r="N196"/>
  <c r="L196"/>
  <c r="K192"/>
  <c r="M192"/>
  <c r="N192"/>
  <c r="L192"/>
  <c r="K189"/>
  <c r="M189"/>
  <c r="L189"/>
  <c r="N189"/>
  <c r="K187"/>
  <c r="M187"/>
  <c r="L187"/>
  <c r="N187"/>
  <c r="K185"/>
  <c r="M185"/>
  <c r="L185"/>
  <c r="N185"/>
  <c r="K183"/>
  <c r="M183"/>
  <c r="L183"/>
  <c r="N183"/>
  <c r="K156"/>
  <c r="M156"/>
  <c r="L156"/>
  <c r="N156"/>
  <c r="K154"/>
  <c r="M154"/>
  <c r="L154"/>
  <c r="N154"/>
  <c r="K151"/>
  <c r="M151"/>
  <c r="L151"/>
  <c r="N151"/>
  <c r="K138"/>
  <c r="M138"/>
  <c r="L138"/>
  <c r="N138"/>
  <c r="K136"/>
  <c r="M136"/>
  <c r="L136"/>
  <c r="N136"/>
  <c r="K133"/>
  <c r="M133"/>
  <c r="L133"/>
  <c r="N133"/>
  <c r="K131"/>
  <c r="M131"/>
  <c r="L131"/>
  <c r="N131"/>
  <c r="K126"/>
  <c r="M126"/>
  <c r="L126"/>
  <c r="N126"/>
  <c r="K124"/>
  <c r="M124"/>
  <c r="L124"/>
  <c r="N124"/>
  <c r="K122"/>
  <c r="M122"/>
  <c r="L122"/>
  <c r="N122"/>
  <c r="K120"/>
  <c r="M120"/>
  <c r="L120"/>
  <c r="N120"/>
  <c r="K117"/>
  <c r="M117"/>
  <c r="L117"/>
  <c r="N117"/>
  <c r="K115"/>
  <c r="M115"/>
  <c r="L115"/>
  <c r="N115"/>
  <c r="K113"/>
  <c r="M113"/>
  <c r="L113"/>
  <c r="N113"/>
  <c r="K111"/>
  <c r="M111"/>
  <c r="L111"/>
  <c r="N111"/>
  <c r="L160"/>
  <c r="N160"/>
  <c r="K160"/>
  <c r="M160"/>
  <c r="K155"/>
  <c r="M155"/>
  <c r="L155"/>
  <c r="N155"/>
  <c r="K153"/>
  <c r="M153"/>
  <c r="L153"/>
  <c r="N153"/>
  <c r="K150"/>
  <c r="M150"/>
  <c r="L150"/>
  <c r="N150"/>
  <c r="K137"/>
  <c r="M137"/>
  <c r="L137"/>
  <c r="N137"/>
  <c r="K135"/>
  <c r="M135"/>
  <c r="L135"/>
  <c r="N135"/>
  <c r="K132"/>
  <c r="M132"/>
  <c r="L132"/>
  <c r="N132"/>
  <c r="K130"/>
  <c r="M130"/>
  <c r="L130"/>
  <c r="N130"/>
  <c r="K125"/>
  <c r="M125"/>
  <c r="L125"/>
  <c r="N125"/>
  <c r="K123"/>
  <c r="M123"/>
  <c r="L123"/>
  <c r="N123"/>
  <c r="K121"/>
  <c r="M121"/>
  <c r="L121"/>
  <c r="N121"/>
  <c r="K119"/>
  <c r="M119"/>
  <c r="L119"/>
  <c r="N119"/>
  <c r="K116"/>
  <c r="M116"/>
  <c r="L116"/>
  <c r="N116"/>
  <c r="K114"/>
  <c r="M114"/>
  <c r="L114"/>
  <c r="N114"/>
  <c r="K112"/>
  <c r="M112"/>
  <c r="L112"/>
  <c r="N112"/>
  <c r="M110"/>
  <c r="L110"/>
  <c r="N110"/>
  <c r="L88"/>
  <c r="N88"/>
  <c r="K88"/>
  <c r="M88"/>
  <c r="L85"/>
  <c r="N85"/>
  <c r="K85"/>
  <c r="M85"/>
  <c r="L83"/>
  <c r="N83"/>
  <c r="K83"/>
  <c r="M83"/>
  <c r="L70"/>
  <c r="N70"/>
  <c r="K70"/>
  <c r="M70"/>
  <c r="L68"/>
  <c r="N68"/>
  <c r="K68"/>
  <c r="M68"/>
  <c r="L66"/>
  <c r="N66"/>
  <c r="K66"/>
  <c r="M66"/>
  <c r="L63"/>
  <c r="N63"/>
  <c r="K63"/>
  <c r="M63"/>
  <c r="L61"/>
  <c r="N61"/>
  <c r="K61"/>
  <c r="M61"/>
  <c r="L59"/>
  <c r="N59"/>
  <c r="K59"/>
  <c r="M59"/>
  <c r="L57"/>
  <c r="N57"/>
  <c r="K57"/>
  <c r="M57"/>
  <c r="L55"/>
  <c r="N55"/>
  <c r="K55"/>
  <c r="M55"/>
  <c r="L53"/>
  <c r="N53"/>
  <c r="K53"/>
  <c r="M53"/>
  <c r="K49"/>
  <c r="M49"/>
  <c r="L49"/>
  <c r="N49"/>
  <c r="K47"/>
  <c r="M47"/>
  <c r="L47"/>
  <c r="N47"/>
  <c r="K45"/>
  <c r="M45"/>
  <c r="L45"/>
  <c r="N45"/>
  <c r="K42"/>
  <c r="M42"/>
  <c r="L42"/>
  <c r="N42"/>
  <c r="K40"/>
  <c r="M40"/>
  <c r="L40"/>
  <c r="N40"/>
  <c r="L34"/>
  <c r="N34"/>
  <c r="M34"/>
  <c r="K34"/>
  <c r="L87"/>
  <c r="N87"/>
  <c r="K87"/>
  <c r="M87"/>
  <c r="L84"/>
  <c r="N84"/>
  <c r="K84"/>
  <c r="M84"/>
  <c r="L82"/>
  <c r="N82"/>
  <c r="K82"/>
  <c r="M82"/>
  <c r="L79"/>
  <c r="N79"/>
  <c r="K79"/>
  <c r="M79"/>
  <c r="L71"/>
  <c r="N71"/>
  <c r="K71"/>
  <c r="M71"/>
  <c r="L69"/>
  <c r="N69"/>
  <c r="K69"/>
  <c r="M69"/>
  <c r="L67"/>
  <c r="N67"/>
  <c r="K67"/>
  <c r="M67"/>
  <c r="L62"/>
  <c r="N62"/>
  <c r="K62"/>
  <c r="M62"/>
  <c r="L60"/>
  <c r="N60"/>
  <c r="K60"/>
  <c r="M60"/>
  <c r="L58"/>
  <c r="N58"/>
  <c r="K58"/>
  <c r="M58"/>
  <c r="L56"/>
  <c r="N56"/>
  <c r="K56"/>
  <c r="M56"/>
  <c r="L54"/>
  <c r="N54"/>
  <c r="M54"/>
  <c r="K50"/>
  <c r="M50"/>
  <c r="L50"/>
  <c r="N50"/>
  <c r="K48"/>
  <c r="M48"/>
  <c r="L48"/>
  <c r="N48"/>
  <c r="K46"/>
  <c r="M46"/>
  <c r="L46"/>
  <c r="N46"/>
  <c r="K43"/>
  <c r="M43"/>
  <c r="L43"/>
  <c r="N43"/>
  <c r="K41"/>
  <c r="M41"/>
  <c r="L41"/>
  <c r="N41"/>
  <c r="F39"/>
  <c r="O39" s="1"/>
  <c r="L37"/>
  <c r="N37"/>
  <c r="M37"/>
  <c r="K37"/>
  <c r="F51"/>
  <c r="M217"/>
  <c r="F10"/>
  <c r="O10" s="1"/>
  <c r="F11"/>
  <c r="O11" s="1"/>
  <c r="F12"/>
  <c r="O12" s="1"/>
  <c r="F14"/>
  <c r="O14" s="1"/>
  <c r="F16"/>
  <c r="O16" s="1"/>
  <c r="F17"/>
  <c r="O17" s="1"/>
  <c r="F18"/>
  <c r="O18" s="1"/>
  <c r="F20"/>
  <c r="O20" s="1"/>
  <c r="F21"/>
  <c r="F24"/>
  <c r="O24" s="1"/>
  <c r="F26"/>
  <c r="O26" s="1"/>
  <c r="F27"/>
  <c r="O27" s="1"/>
  <c r="F6"/>
  <c r="F7"/>
  <c r="F9"/>
  <c r="O9" s="1"/>
  <c r="F32"/>
  <c r="O158" l="1"/>
  <c r="F159"/>
  <c r="M159" s="1"/>
  <c r="O51"/>
  <c r="K204"/>
  <c r="O204"/>
  <c r="M204"/>
  <c r="L204"/>
  <c r="N204"/>
  <c r="L200"/>
  <c r="N200"/>
  <c r="K200"/>
  <c r="M200"/>
  <c r="O200"/>
  <c r="K211"/>
  <c r="F212"/>
  <c r="L211"/>
  <c r="M211"/>
  <c r="N211"/>
  <c r="O211"/>
  <c r="F129"/>
  <c r="O6"/>
  <c r="K6"/>
  <c r="O7"/>
  <c r="K7"/>
  <c r="K109"/>
  <c r="N109"/>
  <c r="L109"/>
  <c r="M109"/>
  <c r="O109"/>
  <c r="L118"/>
  <c r="N118"/>
  <c r="K118"/>
  <c r="M118"/>
  <c r="O118"/>
  <c r="M134"/>
  <c r="K134"/>
  <c r="O134"/>
  <c r="N134"/>
  <c r="L134"/>
  <c r="M128"/>
  <c r="K139"/>
  <c r="O139"/>
  <c r="M139"/>
  <c r="L139"/>
  <c r="N139"/>
  <c r="K159"/>
  <c r="O21"/>
  <c r="F23"/>
  <c r="F36"/>
  <c r="O36" s="1"/>
  <c r="O32"/>
  <c r="L73"/>
  <c r="O73"/>
  <c r="M152"/>
  <c r="O152"/>
  <c r="M191"/>
  <c r="O191"/>
  <c r="K95"/>
  <c r="O95"/>
  <c r="L36"/>
  <c r="L95"/>
  <c r="L152"/>
  <c r="N152"/>
  <c r="M95"/>
  <c r="N95"/>
  <c r="K73"/>
  <c r="L191"/>
  <c r="K78"/>
  <c r="L78"/>
  <c r="N78"/>
  <c r="M78"/>
  <c r="K191"/>
  <c r="K74"/>
  <c r="M74"/>
  <c r="L74"/>
  <c r="N74"/>
  <c r="K218"/>
  <c r="L218"/>
  <c r="M218"/>
  <c r="N218"/>
  <c r="K127"/>
  <c r="M127"/>
  <c r="N127"/>
  <c r="L127"/>
  <c r="K158"/>
  <c r="M158"/>
  <c r="N158"/>
  <c r="L158"/>
  <c r="N191"/>
  <c r="N73"/>
  <c r="M73"/>
  <c r="K65"/>
  <c r="M65"/>
  <c r="L65"/>
  <c r="N65"/>
  <c r="L32"/>
  <c r="N32"/>
  <c r="M32"/>
  <c r="K32"/>
  <c r="L7"/>
  <c r="N7"/>
  <c r="M7"/>
  <c r="L27"/>
  <c r="N27"/>
  <c r="K27"/>
  <c r="M27"/>
  <c r="L24"/>
  <c r="N24"/>
  <c r="K24"/>
  <c r="M24"/>
  <c r="L21"/>
  <c r="N21"/>
  <c r="K21"/>
  <c r="M21"/>
  <c r="L18"/>
  <c r="N18"/>
  <c r="K18"/>
  <c r="M18"/>
  <c r="L16"/>
  <c r="N16"/>
  <c r="K16"/>
  <c r="M16"/>
  <c r="F19"/>
  <c r="O19" s="1"/>
  <c r="L14"/>
  <c r="N14"/>
  <c r="K14"/>
  <c r="F15"/>
  <c r="O15" s="1"/>
  <c r="M14"/>
  <c r="L11"/>
  <c r="N11"/>
  <c r="K11"/>
  <c r="M11"/>
  <c r="L51"/>
  <c r="N51"/>
  <c r="K51"/>
  <c r="M51"/>
  <c r="L9"/>
  <c r="N9"/>
  <c r="K9"/>
  <c r="M9"/>
  <c r="F13"/>
  <c r="O13" s="1"/>
  <c r="L6"/>
  <c r="N6"/>
  <c r="M6"/>
  <c r="L26"/>
  <c r="N26"/>
  <c r="K26"/>
  <c r="F28"/>
  <c r="M26"/>
  <c r="F25"/>
  <c r="O25" s="1"/>
  <c r="L20"/>
  <c r="N20"/>
  <c r="K20"/>
  <c r="M20"/>
  <c r="L17"/>
  <c r="N17"/>
  <c r="K17"/>
  <c r="M17"/>
  <c r="L12"/>
  <c r="N12"/>
  <c r="K12"/>
  <c r="M12"/>
  <c r="L10"/>
  <c r="N10"/>
  <c r="K10"/>
  <c r="M10"/>
  <c r="L39"/>
  <c r="N39"/>
  <c r="M39"/>
  <c r="K39"/>
  <c r="F5"/>
  <c r="N159" l="1"/>
  <c r="O159"/>
  <c r="L159"/>
  <c r="F52"/>
  <c r="L128"/>
  <c r="K129"/>
  <c r="L129"/>
  <c r="M129"/>
  <c r="O129"/>
  <c r="N129"/>
  <c r="O212"/>
  <c r="K212"/>
  <c r="L212"/>
  <c r="M212"/>
  <c r="N212"/>
  <c r="N128"/>
  <c r="O128"/>
  <c r="K128"/>
  <c r="M36"/>
  <c r="O28"/>
  <c r="K23"/>
  <c r="L23"/>
  <c r="N23"/>
  <c r="O23"/>
  <c r="M23"/>
  <c r="L5"/>
  <c r="O5"/>
  <c r="K36"/>
  <c r="N36"/>
  <c r="F8"/>
  <c r="F31" s="1"/>
  <c r="L25"/>
  <c r="N25"/>
  <c r="K25"/>
  <c r="M25"/>
  <c r="L28"/>
  <c r="N28"/>
  <c r="K28"/>
  <c r="M28"/>
  <c r="L13"/>
  <c r="N13"/>
  <c r="K13"/>
  <c r="M13"/>
  <c r="L15"/>
  <c r="N15"/>
  <c r="K15"/>
  <c r="M15"/>
  <c r="L19"/>
  <c r="N19"/>
  <c r="K19"/>
  <c r="M19"/>
  <c r="M5"/>
  <c r="K5"/>
  <c r="N5"/>
  <c r="K52" l="1"/>
  <c r="L52"/>
  <c r="M52"/>
  <c r="N52"/>
  <c r="O52"/>
  <c r="M8"/>
  <c r="K8"/>
  <c r="O31"/>
  <c r="O8"/>
  <c r="L8"/>
  <c r="N8"/>
  <c r="N31" l="1"/>
  <c r="K31"/>
  <c r="M31"/>
  <c r="L31"/>
  <c r="E195"/>
  <c r="E212" s="1"/>
  <c r="G180"/>
  <c r="H180"/>
  <c r="H181" s="1"/>
  <c r="J180"/>
  <c r="J181" s="1"/>
  <c r="I180"/>
  <c r="I181" s="1"/>
  <c r="E181" l="1"/>
  <c r="G181"/>
  <c r="F180"/>
  <c r="N180" s="1"/>
  <c r="O180" l="1"/>
  <c r="K180"/>
  <c r="L180"/>
  <c r="F181"/>
  <c r="O181" s="1"/>
  <c r="M180"/>
  <c r="M181" l="1"/>
  <c r="L181"/>
  <c r="K181"/>
  <c r="N181"/>
  <c r="O94"/>
  <c r="K94"/>
  <c r="L94"/>
  <c r="N94"/>
  <c r="M94"/>
  <c r="J93"/>
  <c r="I93"/>
  <c r="G93"/>
  <c r="H93"/>
  <c r="F92"/>
  <c r="N92" s="1"/>
  <c r="O92" l="1"/>
  <c r="L92"/>
  <c r="F93"/>
  <c r="K92"/>
  <c r="M92"/>
  <c r="K93" l="1"/>
  <c r="O93"/>
  <c r="M93"/>
  <c r="L93"/>
  <c r="N93"/>
  <c r="H86"/>
  <c r="I86"/>
  <c r="G86"/>
  <c r="J86"/>
  <c r="F80"/>
  <c r="N80" s="1"/>
  <c r="F86" l="1"/>
  <c r="O80"/>
  <c r="M80"/>
  <c r="K80"/>
  <c r="L80"/>
  <c r="K86" l="1"/>
  <c r="L86"/>
  <c r="M86"/>
  <c r="N86"/>
  <c r="O86"/>
  <c r="G270" i="8"/>
  <c r="F270"/>
  <c r="O258"/>
  <c r="L258"/>
  <c r="H270"/>
  <c r="L270" l="1"/>
  <c r="O270"/>
  <c r="J270"/>
  <c r="M258"/>
  <c r="N258"/>
  <c r="I270"/>
  <c r="K270" s="1"/>
  <c r="M270"/>
  <c r="K258"/>
  <c r="N270" l="1"/>
</calcChain>
</file>

<file path=xl/sharedStrings.xml><?xml version="1.0" encoding="utf-8"?>
<sst xmlns="http://schemas.openxmlformats.org/spreadsheetml/2006/main" count="988" uniqueCount="78">
  <si>
    <t>Предмет</t>
  </si>
  <si>
    <t>ФИО преподавателя</t>
  </si>
  <si>
    <t>% успеваемости</t>
  </si>
  <si>
    <t>% качества зн.</t>
  </si>
  <si>
    <t>% СОУ</t>
  </si>
  <si>
    <t>Количество учащихся</t>
  </si>
  <si>
    <t>Базаева А.Ю.</t>
  </si>
  <si>
    <t>Английский</t>
  </si>
  <si>
    <t>Муртазалиев М.О.</t>
  </si>
  <si>
    <t>Русский язык</t>
  </si>
  <si>
    <t>Абдулаева С.М.</t>
  </si>
  <si>
    <t>Вердиханова Э.Х.</t>
  </si>
  <si>
    <t>Математика</t>
  </si>
  <si>
    <t>Исмаилов А.Д.</t>
  </si>
  <si>
    <t>Раджабов А.С.</t>
  </si>
  <si>
    <t>Родной язык</t>
  </si>
  <si>
    <t xml:space="preserve">Алиева Х.А </t>
  </si>
  <si>
    <t>Средний балл</t>
  </si>
  <si>
    <t>Коэффициент знаний</t>
  </si>
  <si>
    <t>Выполнили</t>
  </si>
  <si>
    <t>Физика</t>
  </si>
  <si>
    <t>класс</t>
  </si>
  <si>
    <t>5б</t>
  </si>
  <si>
    <t>5а</t>
  </si>
  <si>
    <t>9б</t>
  </si>
  <si>
    <t>9а</t>
  </si>
  <si>
    <t>6б</t>
  </si>
  <si>
    <t>7б</t>
  </si>
  <si>
    <t>Аскерова Р.К.</t>
  </si>
  <si>
    <t>6а</t>
  </si>
  <si>
    <t>8в</t>
  </si>
  <si>
    <t>Амирова Р.Г.</t>
  </si>
  <si>
    <t>7а</t>
  </si>
  <si>
    <t>8а</t>
  </si>
  <si>
    <t>Бадритдинова Д.Т.</t>
  </si>
  <si>
    <t>7в</t>
  </si>
  <si>
    <t>8б</t>
  </si>
  <si>
    <t>8г</t>
  </si>
  <si>
    <t>Емельянова Е.Я.</t>
  </si>
  <si>
    <t>Магомеджалилова А.М.</t>
  </si>
  <si>
    <t>5в</t>
  </si>
  <si>
    <t>6в</t>
  </si>
  <si>
    <t>Магомедова М.О.</t>
  </si>
  <si>
    <t>Рамазанова М.Т.</t>
  </si>
  <si>
    <t>Похилько А.Н.</t>
  </si>
  <si>
    <t>История</t>
  </si>
  <si>
    <t>Малакоева З.Ш.</t>
  </si>
  <si>
    <t>Сабурлаев М.Г.</t>
  </si>
  <si>
    <t>Обществознание</t>
  </si>
  <si>
    <t>Аскеров Ш.А.</t>
  </si>
  <si>
    <t>Биология</t>
  </si>
  <si>
    <t>Химия</t>
  </si>
  <si>
    <t>География</t>
  </si>
  <si>
    <t>Информатика</t>
  </si>
  <si>
    <t>Ибинов Г.У.</t>
  </si>
  <si>
    <t>ОБЖ</t>
  </si>
  <si>
    <t>9в</t>
  </si>
  <si>
    <t>Исаева А.М.</t>
  </si>
  <si>
    <t>9г</t>
  </si>
  <si>
    <t>Идрисова О.М.</t>
  </si>
  <si>
    <t>7г</t>
  </si>
  <si>
    <t>Завзанов С.З.</t>
  </si>
  <si>
    <t>Насибова З.М.</t>
  </si>
  <si>
    <t>Алиева Н.С.</t>
  </si>
  <si>
    <t>Шахрудинова Г.А.</t>
  </si>
  <si>
    <t>Динамика контрольных работ  по МКОУ "Красновосходская СОШ" (входной контроль) 2017-2018 учебного года</t>
  </si>
  <si>
    <t>Динамика контрольных работ  по МКОУ "Красновосходская СОШ" (АКР за 1 триместр) 2017-2018 учебного года</t>
  </si>
  <si>
    <t>Омарова Н.Р.</t>
  </si>
  <si>
    <t>технология</t>
  </si>
  <si>
    <t>геом</t>
  </si>
  <si>
    <t>История Дагестана</t>
  </si>
  <si>
    <t>Алиев С.Б.</t>
  </si>
  <si>
    <t>Физическая культура</t>
  </si>
  <si>
    <t>Заместитель директора школы по УР                                   Аскеров Ш.А.</t>
  </si>
  <si>
    <t>Алимагомедов Ш.М.</t>
  </si>
  <si>
    <t>История Даг</t>
  </si>
  <si>
    <t>Динамика контрольных работ  по МКОУ "Красновосходская СОШ" (АКР за 2 триместр) 2017-2018 учебного года</t>
  </si>
  <si>
    <t>Динамика контрольных работ  по МКОУ "Красновосходская СОШ" (АКР, итоговые)     2017-2018 учебного года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</si>
</sst>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left" vertical="justify"/>
    </xf>
    <xf numFmtId="0" fontId="1" fillId="0" borderId="1" xfId="0" applyFont="1" applyBorder="1" applyAlignment="1">
      <alignment horizontal="left" vertical="justify" wrapText="1"/>
    </xf>
    <xf numFmtId="0" fontId="2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justify" wrapText="1"/>
    </xf>
    <xf numFmtId="0" fontId="3" fillId="0" borderId="1" xfId="0" applyFont="1" applyBorder="1" applyAlignment="1">
      <alignment horizontal="left" vertical="justify"/>
    </xf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justify"/>
    </xf>
    <xf numFmtId="0" fontId="6" fillId="0" borderId="1" xfId="0" applyFont="1" applyBorder="1" applyAlignment="1">
      <alignment horizontal="left" vertical="justify" wrapText="1"/>
    </xf>
    <xf numFmtId="0" fontId="7" fillId="0" borderId="1" xfId="0" applyFont="1" applyBorder="1" applyAlignment="1">
      <alignment horizontal="left" vertical="justify" wrapText="1"/>
    </xf>
    <xf numFmtId="164" fontId="7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/>
    </xf>
    <xf numFmtId="0" fontId="8" fillId="0" borderId="1" xfId="0" applyFont="1" applyBorder="1" applyAlignment="1">
      <alignment horizontal="left" vertical="justify" wrapText="1"/>
    </xf>
    <xf numFmtId="164" fontId="8" fillId="0" borderId="1" xfId="0" applyNumberFormat="1" applyFont="1" applyBorder="1" applyAlignment="1">
      <alignment horizontal="left" vertical="justify" wrapText="1"/>
    </xf>
    <xf numFmtId="0" fontId="8" fillId="0" borderId="0" xfId="0" applyFont="1"/>
    <xf numFmtId="0" fontId="7" fillId="0" borderId="0" xfId="0" applyFont="1"/>
    <xf numFmtId="164" fontId="10" fillId="0" borderId="1" xfId="0" applyNumberFormat="1" applyFont="1" applyBorder="1" applyAlignment="1">
      <alignment horizontal="left" vertical="justify" wrapText="1"/>
    </xf>
    <xf numFmtId="164" fontId="11" fillId="0" borderId="1" xfId="0" applyNumberFormat="1" applyFont="1" applyBorder="1" applyAlignment="1">
      <alignment horizontal="left" vertical="justify" wrapText="1"/>
    </xf>
    <xf numFmtId="0" fontId="10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64" fontId="9" fillId="0" borderId="1" xfId="0" applyNumberFormat="1" applyFont="1" applyBorder="1" applyAlignment="1">
      <alignment horizontal="left" vertical="justify" wrapText="1"/>
    </xf>
    <xf numFmtId="0" fontId="6" fillId="0" borderId="3" xfId="0" applyFont="1" applyBorder="1" applyAlignment="1">
      <alignment horizontal="left" vertical="justify" wrapText="1"/>
    </xf>
    <xf numFmtId="0" fontId="7" fillId="0" borderId="3" xfId="0" applyFont="1" applyBorder="1" applyAlignment="1">
      <alignment horizontal="left" vertical="justify" wrapText="1"/>
    </xf>
    <xf numFmtId="0" fontId="7" fillId="0" borderId="3" xfId="0" applyFont="1" applyBorder="1" applyAlignment="1">
      <alignment horizontal="left" vertical="justify"/>
    </xf>
    <xf numFmtId="164" fontId="7" fillId="0" borderId="3" xfId="0" applyNumberFormat="1" applyFont="1" applyBorder="1" applyAlignment="1">
      <alignment horizontal="left" vertical="justify" wrapText="1"/>
    </xf>
    <xf numFmtId="0" fontId="8" fillId="0" borderId="2" xfId="0" applyFont="1" applyBorder="1" applyAlignment="1">
      <alignment horizontal="left" vertical="justify" wrapText="1"/>
    </xf>
    <xf numFmtId="164" fontId="8" fillId="0" borderId="2" xfId="0" applyNumberFormat="1" applyFont="1" applyBorder="1" applyAlignment="1">
      <alignment horizontal="left" vertical="justify" wrapText="1"/>
    </xf>
    <xf numFmtId="0" fontId="6" fillId="0" borderId="1" xfId="0" applyFont="1" applyBorder="1" applyAlignment="1">
      <alignment horizontal="left" vertical="justify"/>
    </xf>
    <xf numFmtId="164" fontId="6" fillId="0" borderId="1" xfId="0" applyNumberFormat="1" applyFont="1" applyBorder="1" applyAlignment="1">
      <alignment horizontal="left" vertical="justify" wrapText="1"/>
    </xf>
    <xf numFmtId="0" fontId="6" fillId="0" borderId="0" xfId="0" applyFont="1"/>
    <xf numFmtId="0" fontId="0" fillId="0" borderId="0" xfId="0" applyFont="1"/>
    <xf numFmtId="0" fontId="9" fillId="0" borderId="1" xfId="0" applyFont="1" applyBorder="1" applyAlignment="1">
      <alignment horizontal="left" vertical="justify" wrapText="1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left" vertical="justify" wrapText="1"/>
    </xf>
    <xf numFmtId="0" fontId="9" fillId="0" borderId="3" xfId="0" applyFont="1" applyBorder="1" applyAlignment="1">
      <alignment horizontal="left" vertical="justify" wrapText="1"/>
    </xf>
    <xf numFmtId="0" fontId="9" fillId="0" borderId="0" xfId="0" applyFont="1"/>
    <xf numFmtId="0" fontId="9" fillId="0" borderId="1" xfId="0" applyFont="1" applyBorder="1" applyAlignment="1">
      <alignment horizontal="left" vertical="justify"/>
    </xf>
    <xf numFmtId="0" fontId="13" fillId="0" borderId="1" xfId="0" applyFont="1" applyBorder="1" applyAlignment="1">
      <alignment horizontal="left" vertical="justify"/>
    </xf>
    <xf numFmtId="164" fontId="9" fillId="0" borderId="3" xfId="0" applyNumberFormat="1" applyFont="1" applyBorder="1" applyAlignment="1">
      <alignment horizontal="left" vertical="justify" wrapText="1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left" vertical="justify" wrapText="1"/>
    </xf>
    <xf numFmtId="0" fontId="9" fillId="0" borderId="2" xfId="0" applyFont="1" applyBorder="1" applyAlignment="1">
      <alignment horizontal="left"/>
    </xf>
    <xf numFmtId="0" fontId="14" fillId="0" borderId="1" xfId="0" applyFont="1" applyBorder="1" applyAlignment="1">
      <alignment horizontal="left" vertical="justify"/>
    </xf>
    <xf numFmtId="0" fontId="14" fillId="0" borderId="1" xfId="0" applyFont="1" applyBorder="1" applyAlignment="1">
      <alignment horizontal="left" vertical="justify" wrapText="1"/>
    </xf>
    <xf numFmtId="164" fontId="14" fillId="0" borderId="1" xfId="0" applyNumberFormat="1" applyFont="1" applyBorder="1" applyAlignment="1">
      <alignment horizontal="left" vertical="justify" wrapText="1"/>
    </xf>
    <xf numFmtId="0" fontId="14" fillId="0" borderId="0" xfId="0" applyFont="1"/>
    <xf numFmtId="0" fontId="15" fillId="0" borderId="0" xfId="0" applyFont="1"/>
    <xf numFmtId="0" fontId="14" fillId="0" borderId="3" xfId="0" applyFont="1" applyBorder="1" applyAlignment="1">
      <alignment horizontal="left" vertical="justify" wrapText="1"/>
    </xf>
    <xf numFmtId="164" fontId="14" fillId="0" borderId="3" xfId="0" applyNumberFormat="1" applyFont="1" applyBorder="1" applyAlignment="1">
      <alignment horizontal="left" vertical="justify" wrapText="1"/>
    </xf>
    <xf numFmtId="0" fontId="16" fillId="0" borderId="1" xfId="0" applyFont="1" applyBorder="1" applyAlignment="1">
      <alignment horizontal="left" vertical="justify"/>
    </xf>
    <xf numFmtId="0" fontId="14" fillId="0" borderId="2" xfId="0" applyFont="1" applyBorder="1" applyAlignment="1">
      <alignment horizontal="left" vertical="justify" wrapText="1"/>
    </xf>
    <xf numFmtId="0" fontId="17" fillId="0" borderId="0" xfId="0" applyFont="1"/>
    <xf numFmtId="0" fontId="1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1"/>
  <sheetViews>
    <sheetView topLeftCell="A205" zoomScale="81" zoomScaleNormal="81" workbookViewId="0">
      <selection activeCell="F227" sqref="F227"/>
    </sheetView>
  </sheetViews>
  <sheetFormatPr defaultRowHeight="15"/>
  <cols>
    <col min="1" max="1" width="3.42578125" customWidth="1"/>
    <col min="2" max="2" width="18.140625" customWidth="1"/>
    <col min="3" max="3" width="24.140625" customWidth="1"/>
    <col min="4" max="4" width="7.28515625" customWidth="1"/>
    <col min="5" max="5" width="13" customWidth="1"/>
    <col min="7" max="10" width="6" customWidth="1"/>
    <col min="11" max="11" width="9.140625" style="19"/>
    <col min="12" max="12" width="9.85546875" style="19" customWidth="1"/>
    <col min="13" max="13" width="6.28515625" style="19" customWidth="1"/>
    <col min="14" max="15" width="9.140625" style="19"/>
  </cols>
  <sheetData>
    <row r="1" spans="1:15" s="16" customFormat="1" ht="15.75" customHeight="1">
      <c r="A1" s="56" t="s">
        <v>65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16" customFormat="1" ht="15.7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s="16" customFormat="1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s="16" customFormat="1" ht="44.25" customHeight="1">
      <c r="A4" s="20"/>
      <c r="B4" s="20" t="s">
        <v>0</v>
      </c>
      <c r="C4" s="21" t="s">
        <v>1</v>
      </c>
      <c r="D4" s="21" t="s">
        <v>21</v>
      </c>
      <c r="E4" s="21" t="s">
        <v>5</v>
      </c>
      <c r="F4" s="21" t="s">
        <v>19</v>
      </c>
      <c r="G4" s="20">
        <v>5</v>
      </c>
      <c r="H4" s="22">
        <v>4</v>
      </c>
      <c r="I4" s="20">
        <v>3</v>
      </c>
      <c r="J4" s="20">
        <v>2</v>
      </c>
      <c r="K4" s="21" t="s">
        <v>2</v>
      </c>
      <c r="L4" s="21" t="s">
        <v>3</v>
      </c>
      <c r="M4" s="21" t="s">
        <v>4</v>
      </c>
      <c r="N4" s="21" t="s">
        <v>17</v>
      </c>
      <c r="O4" s="21" t="s">
        <v>18</v>
      </c>
    </row>
    <row r="5" spans="1:15" s="16" customFormat="1" ht="15.75" customHeight="1">
      <c r="A5" s="8"/>
      <c r="B5" s="9" t="s">
        <v>9</v>
      </c>
      <c r="C5" s="9" t="s">
        <v>10</v>
      </c>
      <c r="D5" s="9" t="s">
        <v>26</v>
      </c>
      <c r="E5" s="9">
        <v>15</v>
      </c>
      <c r="F5" s="10">
        <f>G5+H5+I5+J5</f>
        <v>13</v>
      </c>
      <c r="G5" s="8">
        <v>0</v>
      </c>
      <c r="H5" s="10">
        <v>6</v>
      </c>
      <c r="I5" s="8">
        <v>3</v>
      </c>
      <c r="J5" s="8">
        <v>4</v>
      </c>
      <c r="K5" s="11">
        <f>100/F5*(G5+H5+I5)</f>
        <v>69.230769230769226</v>
      </c>
      <c r="L5" s="11">
        <f>100/F5*(H5+G5)</f>
        <v>46.153846153846153</v>
      </c>
      <c r="M5" s="11">
        <f>(G5*100+H5*64+I5*36+J5*16)/F5</f>
        <v>42.769230769230766</v>
      </c>
      <c r="N5" s="11">
        <f>(G5*5+H5*4+I5*3+J5*2)/F5</f>
        <v>3.1538461538461537</v>
      </c>
      <c r="O5" s="11">
        <f>(G5*100+H5*80)/F5</f>
        <v>36.92307692307692</v>
      </c>
    </row>
    <row r="6" spans="1:15" s="16" customFormat="1" ht="15.75" customHeight="1">
      <c r="A6" s="8"/>
      <c r="B6" s="9"/>
      <c r="C6" s="9"/>
      <c r="D6" s="9" t="s">
        <v>27</v>
      </c>
      <c r="E6" s="9">
        <v>15</v>
      </c>
      <c r="F6" s="10">
        <f t="shared" ref="F6:F32" si="0">G6+H6+I6+J6</f>
        <v>14</v>
      </c>
      <c r="G6" s="8">
        <v>1</v>
      </c>
      <c r="H6" s="10">
        <v>7</v>
      </c>
      <c r="I6" s="8">
        <v>3</v>
      </c>
      <c r="J6" s="8">
        <v>3</v>
      </c>
      <c r="K6" s="11">
        <f t="shared" ref="K6:K8" si="1">100/F6*(G6+H6+I6)</f>
        <v>78.571428571428569</v>
      </c>
      <c r="L6" s="11">
        <f t="shared" ref="L6:L71" si="2">100/F6*(H6+G6)</f>
        <v>57.142857142857146</v>
      </c>
      <c r="M6" s="11">
        <f t="shared" ref="M6:M71" si="3">(G6*100+H6*64+I6*36+J6*16)/F6</f>
        <v>50.285714285714285</v>
      </c>
      <c r="N6" s="11">
        <f t="shared" ref="N6:N71" si="4">(G6*5+H6*4+I6*3+J6*2)/F6</f>
        <v>3.4285714285714284</v>
      </c>
      <c r="O6" s="11">
        <f t="shared" ref="O6:O69" si="5">(G6*100+H6*80)/F6</f>
        <v>47.142857142857146</v>
      </c>
    </row>
    <row r="7" spans="1:15" s="16" customFormat="1" ht="15.75" customHeight="1">
      <c r="A7" s="8"/>
      <c r="B7" s="9"/>
      <c r="C7" s="9"/>
      <c r="D7" s="9" t="s">
        <v>36</v>
      </c>
      <c r="E7" s="9">
        <v>18</v>
      </c>
      <c r="F7" s="10">
        <f t="shared" si="0"/>
        <v>16</v>
      </c>
      <c r="G7" s="8">
        <v>1</v>
      </c>
      <c r="H7" s="10">
        <v>4</v>
      </c>
      <c r="I7" s="8">
        <v>5</v>
      </c>
      <c r="J7" s="8">
        <v>6</v>
      </c>
      <c r="K7" s="11">
        <f t="shared" si="1"/>
        <v>62.5</v>
      </c>
      <c r="L7" s="11">
        <f t="shared" si="2"/>
        <v>31.25</v>
      </c>
      <c r="M7" s="11">
        <f t="shared" si="3"/>
        <v>39.5</v>
      </c>
      <c r="N7" s="11">
        <f t="shared" si="4"/>
        <v>3</v>
      </c>
      <c r="O7" s="11">
        <f t="shared" si="5"/>
        <v>26.25</v>
      </c>
    </row>
    <row r="8" spans="1:15" s="15" customFormat="1" ht="15.75" customHeight="1">
      <c r="A8" s="12"/>
      <c r="B8" s="13"/>
      <c r="C8" s="13"/>
      <c r="D8" s="13"/>
      <c r="E8" s="13"/>
      <c r="F8" s="13">
        <f>SUM(F5:F7)</f>
        <v>43</v>
      </c>
      <c r="G8" s="13">
        <f t="shared" ref="G8:J8" si="6">SUM(G5:G7)</f>
        <v>2</v>
      </c>
      <c r="H8" s="13">
        <f t="shared" si="6"/>
        <v>17</v>
      </c>
      <c r="I8" s="13">
        <f t="shared" si="6"/>
        <v>11</v>
      </c>
      <c r="J8" s="13">
        <f t="shared" si="6"/>
        <v>13</v>
      </c>
      <c r="K8" s="23">
        <f t="shared" si="1"/>
        <v>69.767441860465127</v>
      </c>
      <c r="L8" s="14">
        <f t="shared" si="2"/>
        <v>44.186046511627907</v>
      </c>
      <c r="M8" s="14">
        <f t="shared" si="3"/>
        <v>44</v>
      </c>
      <c r="N8" s="14">
        <f t="shared" si="4"/>
        <v>3.1860465116279069</v>
      </c>
      <c r="O8" s="11">
        <f t="shared" si="5"/>
        <v>36.279069767441861</v>
      </c>
    </row>
    <row r="9" spans="1:15" s="16" customFormat="1" ht="15.75" customHeight="1">
      <c r="A9" s="8"/>
      <c r="B9" s="9"/>
      <c r="C9" s="9" t="s">
        <v>28</v>
      </c>
      <c r="D9" s="9" t="s">
        <v>40</v>
      </c>
      <c r="E9" s="9">
        <v>20</v>
      </c>
      <c r="F9" s="10">
        <f t="shared" si="0"/>
        <v>16</v>
      </c>
      <c r="G9" s="8">
        <v>2</v>
      </c>
      <c r="H9" s="10">
        <v>9</v>
      </c>
      <c r="I9" s="8">
        <v>3</v>
      </c>
      <c r="J9" s="8">
        <v>2</v>
      </c>
      <c r="K9" s="11">
        <f t="shared" ref="K9:K71" si="7">100/F9*(G9+H9+I9)</f>
        <v>87.5</v>
      </c>
      <c r="L9" s="11">
        <f t="shared" si="2"/>
        <v>68.75</v>
      </c>
      <c r="M9" s="11">
        <f t="shared" si="3"/>
        <v>57.25</v>
      </c>
      <c r="N9" s="11">
        <f t="shared" si="4"/>
        <v>3.6875</v>
      </c>
      <c r="O9" s="11">
        <f t="shared" si="5"/>
        <v>57.5</v>
      </c>
    </row>
    <row r="10" spans="1:15" s="16" customFormat="1" ht="15.75" customHeight="1">
      <c r="A10" s="8"/>
      <c r="B10" s="9"/>
      <c r="C10" s="9"/>
      <c r="D10" s="9" t="s">
        <v>32</v>
      </c>
      <c r="E10" s="9">
        <v>14</v>
      </c>
      <c r="F10" s="10">
        <f t="shared" ref="F10:F27" si="8">G10+H10+I10+J10</f>
        <v>10</v>
      </c>
      <c r="G10" s="8">
        <v>0</v>
      </c>
      <c r="H10" s="10">
        <v>3</v>
      </c>
      <c r="I10" s="8">
        <v>3</v>
      </c>
      <c r="J10" s="8">
        <v>4</v>
      </c>
      <c r="K10" s="11">
        <f t="shared" si="7"/>
        <v>60</v>
      </c>
      <c r="L10" s="11">
        <f t="shared" si="2"/>
        <v>30</v>
      </c>
      <c r="M10" s="11">
        <f t="shared" si="3"/>
        <v>36.4</v>
      </c>
      <c r="N10" s="11">
        <f t="shared" si="4"/>
        <v>2.9</v>
      </c>
      <c r="O10" s="11">
        <f t="shared" si="5"/>
        <v>24</v>
      </c>
    </row>
    <row r="11" spans="1:15" s="16" customFormat="1" ht="15.75" customHeight="1">
      <c r="A11" s="8"/>
      <c r="B11" s="9"/>
      <c r="C11" s="9"/>
      <c r="D11" s="9" t="s">
        <v>56</v>
      </c>
      <c r="E11" s="9">
        <v>20</v>
      </c>
      <c r="F11" s="10">
        <f t="shared" si="8"/>
        <v>17</v>
      </c>
      <c r="G11" s="8">
        <v>5</v>
      </c>
      <c r="H11" s="10">
        <v>7</v>
      </c>
      <c r="I11" s="8">
        <v>4</v>
      </c>
      <c r="J11" s="8">
        <v>1</v>
      </c>
      <c r="K11" s="11">
        <f t="shared" si="7"/>
        <v>94.117647058823536</v>
      </c>
      <c r="L11" s="11">
        <f t="shared" si="2"/>
        <v>70.588235294117652</v>
      </c>
      <c r="M11" s="11">
        <f t="shared" si="3"/>
        <v>65.17647058823529</v>
      </c>
      <c r="N11" s="11">
        <f t="shared" si="4"/>
        <v>3.9411764705882355</v>
      </c>
      <c r="O11" s="11">
        <f t="shared" si="5"/>
        <v>62.352941176470587</v>
      </c>
    </row>
    <row r="12" spans="1:15" s="16" customFormat="1" ht="15.75" customHeight="1">
      <c r="A12" s="8"/>
      <c r="B12" s="9"/>
      <c r="C12" s="9"/>
      <c r="D12" s="9">
        <v>10</v>
      </c>
      <c r="E12" s="9">
        <v>18</v>
      </c>
      <c r="F12" s="10">
        <f t="shared" si="8"/>
        <v>15</v>
      </c>
      <c r="G12" s="8">
        <v>1</v>
      </c>
      <c r="H12" s="10">
        <v>6</v>
      </c>
      <c r="I12" s="8">
        <v>7</v>
      </c>
      <c r="J12" s="8">
        <v>1</v>
      </c>
      <c r="K12" s="11">
        <f t="shared" si="7"/>
        <v>93.333333333333343</v>
      </c>
      <c r="L12" s="11">
        <f t="shared" si="2"/>
        <v>46.666666666666671</v>
      </c>
      <c r="M12" s="11">
        <f t="shared" si="3"/>
        <v>50.133333333333333</v>
      </c>
      <c r="N12" s="11">
        <f t="shared" si="4"/>
        <v>3.4666666666666668</v>
      </c>
      <c r="O12" s="11">
        <f t="shared" si="5"/>
        <v>38.666666666666664</v>
      </c>
    </row>
    <row r="13" spans="1:15" s="15" customFormat="1" ht="15.75" customHeight="1">
      <c r="A13" s="12"/>
      <c r="B13" s="13"/>
      <c r="C13" s="13"/>
      <c r="D13" s="13"/>
      <c r="E13" s="13">
        <f>SUM(E9:E12)</f>
        <v>72</v>
      </c>
      <c r="F13" s="13">
        <f>SUM(F9:F12)</f>
        <v>58</v>
      </c>
      <c r="G13" s="13">
        <f t="shared" ref="G13:J13" si="9">SUM(G9:G12)</f>
        <v>8</v>
      </c>
      <c r="H13" s="13">
        <f t="shared" si="9"/>
        <v>25</v>
      </c>
      <c r="I13" s="13">
        <f t="shared" si="9"/>
        <v>17</v>
      </c>
      <c r="J13" s="13">
        <f t="shared" si="9"/>
        <v>8</v>
      </c>
      <c r="K13" s="14">
        <f t="shared" si="7"/>
        <v>86.206896551724128</v>
      </c>
      <c r="L13" s="14">
        <f t="shared" si="2"/>
        <v>56.896551724137929</v>
      </c>
      <c r="M13" s="14">
        <f t="shared" si="3"/>
        <v>54.137931034482762</v>
      </c>
      <c r="N13" s="14">
        <f t="shared" si="4"/>
        <v>3.5689655172413794</v>
      </c>
      <c r="O13" s="11">
        <f t="shared" si="5"/>
        <v>48.275862068965516</v>
      </c>
    </row>
    <row r="14" spans="1:15" s="16" customFormat="1" ht="15.75" customHeight="1">
      <c r="A14" s="8"/>
      <c r="B14" s="9"/>
      <c r="C14" s="9" t="s">
        <v>31</v>
      </c>
      <c r="D14" s="9" t="s">
        <v>32</v>
      </c>
      <c r="E14" s="9">
        <v>17</v>
      </c>
      <c r="F14" s="10">
        <f t="shared" si="8"/>
        <v>16</v>
      </c>
      <c r="G14" s="8">
        <v>2</v>
      </c>
      <c r="H14" s="10">
        <v>7</v>
      </c>
      <c r="I14" s="8">
        <v>3</v>
      </c>
      <c r="J14" s="8">
        <v>4</v>
      </c>
      <c r="K14" s="11">
        <f t="shared" si="7"/>
        <v>75</v>
      </c>
      <c r="L14" s="11">
        <f t="shared" si="2"/>
        <v>56.25</v>
      </c>
      <c r="M14" s="11">
        <f t="shared" si="3"/>
        <v>51.25</v>
      </c>
      <c r="N14" s="11">
        <f t="shared" si="4"/>
        <v>3.4375</v>
      </c>
      <c r="O14" s="11">
        <f t="shared" si="5"/>
        <v>47.5</v>
      </c>
    </row>
    <row r="15" spans="1:15" s="15" customFormat="1" ht="15.75" customHeight="1">
      <c r="A15" s="12"/>
      <c r="B15" s="13"/>
      <c r="C15" s="13"/>
      <c r="D15" s="13"/>
      <c r="E15" s="13">
        <f>SUM(E14:E14)</f>
        <v>17</v>
      </c>
      <c r="F15" s="13">
        <f>SUM(F14:F14)</f>
        <v>16</v>
      </c>
      <c r="G15" s="13">
        <f t="shared" ref="G15:J15" si="10">SUM(G14:G14)</f>
        <v>2</v>
      </c>
      <c r="H15" s="13">
        <f t="shared" si="10"/>
        <v>7</v>
      </c>
      <c r="I15" s="13">
        <f t="shared" si="10"/>
        <v>3</v>
      </c>
      <c r="J15" s="13">
        <f t="shared" si="10"/>
        <v>4</v>
      </c>
      <c r="K15" s="14">
        <f t="shared" si="7"/>
        <v>75</v>
      </c>
      <c r="L15" s="14">
        <f t="shared" si="2"/>
        <v>56.25</v>
      </c>
      <c r="M15" s="14">
        <f t="shared" si="3"/>
        <v>51.25</v>
      </c>
      <c r="N15" s="14">
        <f t="shared" si="4"/>
        <v>3.4375</v>
      </c>
      <c r="O15" s="11">
        <f t="shared" si="5"/>
        <v>47.5</v>
      </c>
    </row>
    <row r="16" spans="1:15" s="16" customFormat="1" ht="15.75" customHeight="1">
      <c r="A16" s="8"/>
      <c r="B16" s="9"/>
      <c r="C16" s="9" t="s">
        <v>34</v>
      </c>
      <c r="D16" s="9" t="s">
        <v>23</v>
      </c>
      <c r="E16" s="9">
        <v>21</v>
      </c>
      <c r="F16" s="10">
        <f t="shared" si="8"/>
        <v>21</v>
      </c>
      <c r="G16" s="8">
        <v>1</v>
      </c>
      <c r="H16" s="10">
        <v>11</v>
      </c>
      <c r="I16" s="8">
        <v>7</v>
      </c>
      <c r="J16" s="8">
        <v>2</v>
      </c>
      <c r="K16" s="11">
        <f t="shared" si="7"/>
        <v>90.476190476190482</v>
      </c>
      <c r="L16" s="11">
        <f t="shared" si="2"/>
        <v>57.142857142857139</v>
      </c>
      <c r="M16" s="11">
        <f t="shared" si="3"/>
        <v>51.80952380952381</v>
      </c>
      <c r="N16" s="11">
        <f t="shared" si="4"/>
        <v>3.5238095238095237</v>
      </c>
      <c r="O16" s="11">
        <f t="shared" si="5"/>
        <v>46.666666666666664</v>
      </c>
    </row>
    <row r="17" spans="1:15" s="16" customFormat="1" ht="15.75" customHeight="1">
      <c r="A17" s="8"/>
      <c r="B17" s="9"/>
      <c r="C17" s="9"/>
      <c r="D17" s="9" t="s">
        <v>29</v>
      </c>
      <c r="E17" s="9">
        <v>16</v>
      </c>
      <c r="F17" s="10">
        <f t="shared" si="8"/>
        <v>16</v>
      </c>
      <c r="G17" s="8">
        <v>0</v>
      </c>
      <c r="H17" s="10">
        <v>8</v>
      </c>
      <c r="I17" s="8">
        <v>5</v>
      </c>
      <c r="J17" s="8">
        <v>3</v>
      </c>
      <c r="K17" s="11">
        <f t="shared" si="7"/>
        <v>81.25</v>
      </c>
      <c r="L17" s="11">
        <f t="shared" si="2"/>
        <v>50</v>
      </c>
      <c r="M17" s="11">
        <f t="shared" si="3"/>
        <v>46.25</v>
      </c>
      <c r="N17" s="11">
        <f t="shared" si="4"/>
        <v>3.3125</v>
      </c>
      <c r="O17" s="11">
        <f t="shared" si="5"/>
        <v>40</v>
      </c>
    </row>
    <row r="18" spans="1:15" s="16" customFormat="1" ht="15.75" customHeight="1">
      <c r="A18" s="8"/>
      <c r="B18" s="9"/>
      <c r="C18" s="9"/>
      <c r="D18" s="9" t="s">
        <v>60</v>
      </c>
      <c r="E18" s="9">
        <v>14</v>
      </c>
      <c r="F18" s="10">
        <f t="shared" si="8"/>
        <v>12</v>
      </c>
      <c r="G18" s="8">
        <v>0</v>
      </c>
      <c r="H18" s="10">
        <v>2</v>
      </c>
      <c r="I18" s="8">
        <v>7</v>
      </c>
      <c r="J18" s="8">
        <v>3</v>
      </c>
      <c r="K18" s="11">
        <f t="shared" si="7"/>
        <v>75</v>
      </c>
      <c r="L18" s="11">
        <f t="shared" si="2"/>
        <v>16.666666666666668</v>
      </c>
      <c r="M18" s="11">
        <f t="shared" si="3"/>
        <v>35.666666666666664</v>
      </c>
      <c r="N18" s="11">
        <f t="shared" si="4"/>
        <v>2.9166666666666665</v>
      </c>
      <c r="O18" s="11">
        <f t="shared" si="5"/>
        <v>13.333333333333334</v>
      </c>
    </row>
    <row r="19" spans="1:15" s="15" customFormat="1" ht="15.75" customHeight="1">
      <c r="A19" s="12"/>
      <c r="B19" s="13"/>
      <c r="C19" s="13"/>
      <c r="D19" s="13"/>
      <c r="E19" s="13">
        <f>SUM(E16:E18)</f>
        <v>51</v>
      </c>
      <c r="F19" s="13">
        <f>SUM(F16:F18)</f>
        <v>49</v>
      </c>
      <c r="G19" s="13">
        <f t="shared" ref="G19:J19" si="11">SUM(G16:G18)</f>
        <v>1</v>
      </c>
      <c r="H19" s="13">
        <f t="shared" si="11"/>
        <v>21</v>
      </c>
      <c r="I19" s="13">
        <f t="shared" si="11"/>
        <v>19</v>
      </c>
      <c r="J19" s="13">
        <f t="shared" si="11"/>
        <v>8</v>
      </c>
      <c r="K19" s="14">
        <f t="shared" si="7"/>
        <v>83.673469387755105</v>
      </c>
      <c r="L19" s="14">
        <f t="shared" si="2"/>
        <v>44.897959183673471</v>
      </c>
      <c r="M19" s="14">
        <f t="shared" si="3"/>
        <v>46.04081632653061</v>
      </c>
      <c r="N19" s="14">
        <f t="shared" si="4"/>
        <v>3.306122448979592</v>
      </c>
      <c r="O19" s="11">
        <f t="shared" si="5"/>
        <v>36.326530612244895</v>
      </c>
    </row>
    <row r="20" spans="1:15" s="16" customFormat="1" ht="15.75" customHeight="1">
      <c r="A20" s="8"/>
      <c r="B20" s="9"/>
      <c r="C20" s="9" t="s">
        <v>57</v>
      </c>
      <c r="D20" s="9" t="s">
        <v>30</v>
      </c>
      <c r="E20" s="9">
        <v>18</v>
      </c>
      <c r="F20" s="10">
        <f t="shared" si="8"/>
        <v>15</v>
      </c>
      <c r="G20" s="8">
        <v>0</v>
      </c>
      <c r="H20" s="10">
        <v>5</v>
      </c>
      <c r="I20" s="8">
        <v>4</v>
      </c>
      <c r="J20" s="8">
        <v>6</v>
      </c>
      <c r="K20" s="11">
        <f t="shared" si="7"/>
        <v>60</v>
      </c>
      <c r="L20" s="11">
        <f t="shared" si="2"/>
        <v>33.333333333333336</v>
      </c>
      <c r="M20" s="11">
        <f t="shared" si="3"/>
        <v>37.333333333333336</v>
      </c>
      <c r="N20" s="11">
        <f t="shared" si="4"/>
        <v>2.9333333333333331</v>
      </c>
      <c r="O20" s="11">
        <f t="shared" si="5"/>
        <v>26.666666666666668</v>
      </c>
    </row>
    <row r="21" spans="1:15" s="16" customFormat="1" ht="15.75" customHeight="1">
      <c r="A21" s="8"/>
      <c r="B21" s="9"/>
      <c r="C21" s="9"/>
      <c r="D21" s="9" t="s">
        <v>25</v>
      </c>
      <c r="E21" s="9">
        <v>16</v>
      </c>
      <c r="F21" s="10">
        <f t="shared" si="8"/>
        <v>13</v>
      </c>
      <c r="G21" s="8">
        <v>2</v>
      </c>
      <c r="H21" s="10">
        <v>9</v>
      </c>
      <c r="I21" s="8">
        <v>2</v>
      </c>
      <c r="J21" s="8">
        <v>0</v>
      </c>
      <c r="K21" s="11">
        <f t="shared" si="7"/>
        <v>100</v>
      </c>
      <c r="L21" s="11">
        <f t="shared" si="2"/>
        <v>84.615384615384613</v>
      </c>
      <c r="M21" s="11">
        <f t="shared" si="3"/>
        <v>65.230769230769226</v>
      </c>
      <c r="N21" s="11">
        <f t="shared" si="4"/>
        <v>4</v>
      </c>
      <c r="O21" s="11">
        <f t="shared" si="5"/>
        <v>70.769230769230774</v>
      </c>
    </row>
    <row r="22" spans="1:15" s="16" customFormat="1" ht="15.75" customHeight="1">
      <c r="A22" s="8"/>
      <c r="B22" s="9"/>
      <c r="C22" s="9"/>
      <c r="D22" s="9" t="s">
        <v>58</v>
      </c>
      <c r="E22" s="9">
        <v>16</v>
      </c>
      <c r="F22" s="10">
        <f t="shared" si="8"/>
        <v>12</v>
      </c>
      <c r="G22" s="8">
        <v>0</v>
      </c>
      <c r="H22" s="10">
        <v>1</v>
      </c>
      <c r="I22" s="8">
        <v>5</v>
      </c>
      <c r="J22" s="8">
        <v>6</v>
      </c>
      <c r="K22" s="11">
        <f t="shared" ref="K22" si="12">100/F22*(G22+H22+I22)</f>
        <v>50</v>
      </c>
      <c r="L22" s="11">
        <f t="shared" ref="L22" si="13">100/F22*(H22+G22)</f>
        <v>8.3333333333333339</v>
      </c>
      <c r="M22" s="11">
        <f t="shared" ref="M22" si="14">(G22*100+H22*64+I22*36+J22*16)/F22</f>
        <v>28.333333333333332</v>
      </c>
      <c r="N22" s="11">
        <f t="shared" ref="N22" si="15">(G22*5+H22*4+I22*3+J22*2)/F22</f>
        <v>2.5833333333333335</v>
      </c>
      <c r="O22" s="11">
        <f t="shared" ref="O22" si="16">(G22*100+H22*80)/F22</f>
        <v>6.666666666666667</v>
      </c>
    </row>
    <row r="23" spans="1:15" s="15" customFormat="1" ht="15.75" customHeight="1">
      <c r="A23" s="12"/>
      <c r="B23" s="13"/>
      <c r="C23" s="13"/>
      <c r="D23" s="13"/>
      <c r="E23" s="13">
        <f>SUM(E20:E22)</f>
        <v>50</v>
      </c>
      <c r="F23" s="13">
        <f>SUM(F20:F22)</f>
        <v>40</v>
      </c>
      <c r="G23" s="13">
        <f t="shared" ref="G23:J23" si="17">SUM(G20:G22)</f>
        <v>2</v>
      </c>
      <c r="H23" s="13">
        <f t="shared" si="17"/>
        <v>15</v>
      </c>
      <c r="I23" s="13">
        <f t="shared" si="17"/>
        <v>11</v>
      </c>
      <c r="J23" s="13">
        <f t="shared" si="17"/>
        <v>12</v>
      </c>
      <c r="K23" s="11">
        <f t="shared" ref="K23" si="18">100/F23*(G23+H23+I23)</f>
        <v>70</v>
      </c>
      <c r="L23" s="11">
        <f t="shared" ref="L23" si="19">100/F23*(H23+G23)</f>
        <v>42.5</v>
      </c>
      <c r="M23" s="11">
        <f t="shared" ref="M23" si="20">(G23*100+H23*64+I23*36+J23*16)/F23</f>
        <v>43.7</v>
      </c>
      <c r="N23" s="11">
        <f t="shared" ref="N23" si="21">(G23*5+H23*4+I23*3+J23*2)/F23</f>
        <v>3.1749999999999998</v>
      </c>
      <c r="O23" s="11">
        <f t="shared" ref="O23" si="22">(G23*100+H23*80)/F23</f>
        <v>35</v>
      </c>
    </row>
    <row r="24" spans="1:15" s="16" customFormat="1" ht="15.75" customHeight="1">
      <c r="A24" s="8"/>
      <c r="B24" s="9"/>
      <c r="C24" s="9" t="s">
        <v>38</v>
      </c>
      <c r="D24" s="9">
        <v>11</v>
      </c>
      <c r="E24" s="9">
        <v>19</v>
      </c>
      <c r="F24" s="10">
        <f t="shared" si="8"/>
        <v>16</v>
      </c>
      <c r="G24" s="8">
        <v>5</v>
      </c>
      <c r="H24" s="10">
        <v>6</v>
      </c>
      <c r="I24" s="8">
        <v>4</v>
      </c>
      <c r="J24" s="8">
        <v>1</v>
      </c>
      <c r="K24" s="11">
        <f t="shared" si="7"/>
        <v>93.75</v>
      </c>
      <c r="L24" s="11">
        <f t="shared" si="2"/>
        <v>68.75</v>
      </c>
      <c r="M24" s="11">
        <f t="shared" si="3"/>
        <v>65.25</v>
      </c>
      <c r="N24" s="11">
        <f t="shared" si="4"/>
        <v>3.9375</v>
      </c>
      <c r="O24" s="11">
        <f t="shared" si="5"/>
        <v>61.25</v>
      </c>
    </row>
    <row r="25" spans="1:15" s="15" customFormat="1" ht="15.75" customHeight="1">
      <c r="A25" s="12"/>
      <c r="B25" s="13"/>
      <c r="C25" s="13"/>
      <c r="D25" s="13"/>
      <c r="E25" s="13">
        <f>SUM(E24:E24)</f>
        <v>19</v>
      </c>
      <c r="F25" s="13">
        <f>SUM(F24:F24)</f>
        <v>16</v>
      </c>
      <c r="G25" s="13">
        <f t="shared" ref="G25:J25" si="23">SUM(G24:G24)</f>
        <v>5</v>
      </c>
      <c r="H25" s="13">
        <f t="shared" si="23"/>
        <v>6</v>
      </c>
      <c r="I25" s="13">
        <f t="shared" si="23"/>
        <v>4</v>
      </c>
      <c r="J25" s="13">
        <f t="shared" si="23"/>
        <v>1</v>
      </c>
      <c r="K25" s="14">
        <f t="shared" si="7"/>
        <v>93.75</v>
      </c>
      <c r="L25" s="14">
        <f t="shared" si="2"/>
        <v>68.75</v>
      </c>
      <c r="M25" s="14">
        <f t="shared" si="3"/>
        <v>65.25</v>
      </c>
      <c r="N25" s="14">
        <f t="shared" si="4"/>
        <v>3.9375</v>
      </c>
      <c r="O25" s="11">
        <f t="shared" si="5"/>
        <v>61.25</v>
      </c>
    </row>
    <row r="26" spans="1:15" s="16" customFormat="1" ht="15.75" customHeight="1">
      <c r="A26" s="8"/>
      <c r="B26" s="9"/>
      <c r="C26" s="9" t="s">
        <v>39</v>
      </c>
      <c r="D26" s="9" t="s">
        <v>41</v>
      </c>
      <c r="E26" s="9">
        <v>13</v>
      </c>
      <c r="F26" s="10">
        <f t="shared" si="8"/>
        <v>9</v>
      </c>
      <c r="G26" s="8">
        <v>3</v>
      </c>
      <c r="H26" s="10">
        <v>2</v>
      </c>
      <c r="I26" s="8">
        <v>2</v>
      </c>
      <c r="J26" s="8">
        <v>2</v>
      </c>
      <c r="K26" s="11">
        <f t="shared" si="7"/>
        <v>77.777777777777771</v>
      </c>
      <c r="L26" s="11">
        <f t="shared" si="2"/>
        <v>55.555555555555557</v>
      </c>
      <c r="M26" s="11">
        <f t="shared" si="3"/>
        <v>59.111111111111114</v>
      </c>
      <c r="N26" s="11">
        <f t="shared" si="4"/>
        <v>3.6666666666666665</v>
      </c>
      <c r="O26" s="11">
        <f t="shared" si="5"/>
        <v>51.111111111111114</v>
      </c>
    </row>
    <row r="27" spans="1:15" s="16" customFormat="1" ht="15.75" customHeight="1">
      <c r="A27" s="8"/>
      <c r="B27" s="9"/>
      <c r="C27" s="9"/>
      <c r="D27" s="9" t="s">
        <v>35</v>
      </c>
      <c r="E27" s="9">
        <v>15</v>
      </c>
      <c r="F27" s="10">
        <f t="shared" si="8"/>
        <v>10</v>
      </c>
      <c r="G27" s="8">
        <v>0</v>
      </c>
      <c r="H27" s="10">
        <v>3</v>
      </c>
      <c r="I27" s="8">
        <v>3</v>
      </c>
      <c r="J27" s="8">
        <v>4</v>
      </c>
      <c r="K27" s="11">
        <f t="shared" si="7"/>
        <v>60</v>
      </c>
      <c r="L27" s="11">
        <f t="shared" si="2"/>
        <v>30</v>
      </c>
      <c r="M27" s="11">
        <f t="shared" si="3"/>
        <v>36.4</v>
      </c>
      <c r="N27" s="11">
        <f t="shared" si="4"/>
        <v>2.9</v>
      </c>
      <c r="O27" s="11">
        <f t="shared" si="5"/>
        <v>24</v>
      </c>
    </row>
    <row r="28" spans="1:15" s="16" customFormat="1" ht="15.75" customHeight="1">
      <c r="A28" s="8"/>
      <c r="B28" s="9"/>
      <c r="C28" s="9"/>
      <c r="D28" s="9"/>
      <c r="E28" s="10">
        <f>SUM(E26:E27)</f>
        <v>28</v>
      </c>
      <c r="F28" s="10">
        <f>SUM(F26:F27)</f>
        <v>19</v>
      </c>
      <c r="G28" s="10">
        <f t="shared" ref="G28:J28" si="24">SUM(G26:G27)</f>
        <v>3</v>
      </c>
      <c r="H28" s="10">
        <f t="shared" si="24"/>
        <v>5</v>
      </c>
      <c r="I28" s="10">
        <f t="shared" si="24"/>
        <v>5</v>
      </c>
      <c r="J28" s="10">
        <f t="shared" si="24"/>
        <v>6</v>
      </c>
      <c r="K28" s="11">
        <f t="shared" si="7"/>
        <v>68.421052631578959</v>
      </c>
      <c r="L28" s="11">
        <f t="shared" si="2"/>
        <v>42.10526315789474</v>
      </c>
      <c r="M28" s="11">
        <f t="shared" si="3"/>
        <v>47.157894736842103</v>
      </c>
      <c r="N28" s="11">
        <f t="shared" si="4"/>
        <v>3.263157894736842</v>
      </c>
      <c r="O28" s="11">
        <f t="shared" si="5"/>
        <v>36.842105263157897</v>
      </c>
    </row>
    <row r="29" spans="1:15" s="16" customFormat="1" ht="15.75" customHeight="1">
      <c r="A29" s="8"/>
      <c r="B29" s="9"/>
      <c r="C29" s="9" t="s">
        <v>59</v>
      </c>
      <c r="D29" s="9" t="s">
        <v>24</v>
      </c>
      <c r="E29" s="9">
        <v>17</v>
      </c>
      <c r="F29" s="10">
        <f>G29+H29+I29+J29</f>
        <v>15</v>
      </c>
      <c r="G29" s="10">
        <v>3</v>
      </c>
      <c r="H29" s="10">
        <v>5</v>
      </c>
      <c r="I29" s="10">
        <v>5</v>
      </c>
      <c r="J29" s="10">
        <v>2</v>
      </c>
      <c r="K29" s="11">
        <f t="shared" ref="K29:K30" si="25">100/F29*(G29+H29+I29)</f>
        <v>86.666666666666671</v>
      </c>
      <c r="L29" s="11">
        <f t="shared" ref="L29:L30" si="26">100/F29*(H29+G29)</f>
        <v>53.333333333333336</v>
      </c>
      <c r="M29" s="11">
        <f t="shared" ref="M29:M30" si="27">(G29*100+H29*64+I29*36+J29*16)/F29</f>
        <v>55.466666666666669</v>
      </c>
      <c r="N29" s="11">
        <f t="shared" ref="N29:N30" si="28">(G29*5+H29*4+I29*3+J29*2)/F29</f>
        <v>3.6</v>
      </c>
      <c r="O29" s="11">
        <f t="shared" ref="O29:O30" si="29">(G29*100+H29*80)/F29</f>
        <v>46.666666666666664</v>
      </c>
    </row>
    <row r="30" spans="1:15" s="16" customFormat="1" ht="15.75" customHeight="1">
      <c r="A30" s="8"/>
      <c r="B30" s="9"/>
      <c r="C30" s="9" t="s">
        <v>62</v>
      </c>
      <c r="D30" s="9" t="s">
        <v>22</v>
      </c>
      <c r="E30" s="9">
        <v>19</v>
      </c>
      <c r="F30" s="10">
        <f>G30+H30+I30+J30</f>
        <v>18</v>
      </c>
      <c r="G30" s="10">
        <v>0</v>
      </c>
      <c r="H30" s="10">
        <v>2</v>
      </c>
      <c r="I30" s="10">
        <v>2</v>
      </c>
      <c r="J30" s="10">
        <v>14</v>
      </c>
      <c r="K30" s="11">
        <f t="shared" si="25"/>
        <v>22.222222222222221</v>
      </c>
      <c r="L30" s="11">
        <f t="shared" si="26"/>
        <v>11.111111111111111</v>
      </c>
      <c r="M30" s="11">
        <f t="shared" si="27"/>
        <v>23.555555555555557</v>
      </c>
      <c r="N30" s="11">
        <f t="shared" si="28"/>
        <v>2.3333333333333335</v>
      </c>
      <c r="O30" s="11">
        <f t="shared" si="29"/>
        <v>8.8888888888888893</v>
      </c>
    </row>
    <row r="31" spans="1:15" s="15" customFormat="1" ht="15.75" customHeight="1">
      <c r="A31" s="12"/>
      <c r="B31" s="13"/>
      <c r="C31" s="13"/>
      <c r="D31" s="13"/>
      <c r="E31" s="13">
        <f>E30+E29+E28+E25+E23+E19+E15+E13+E8</f>
        <v>273</v>
      </c>
      <c r="F31" s="13">
        <f>F30+F29+F28+F25+F23+F19+F15+F13+F8</f>
        <v>274</v>
      </c>
      <c r="G31" s="13">
        <f t="shared" ref="G31:J31" si="30">G30+G29+G28+G25+G23+G19+G15+G13+G8</f>
        <v>26</v>
      </c>
      <c r="H31" s="13">
        <f t="shared" si="30"/>
        <v>103</v>
      </c>
      <c r="I31" s="13">
        <f t="shared" si="30"/>
        <v>77</v>
      </c>
      <c r="J31" s="13">
        <f t="shared" si="30"/>
        <v>68</v>
      </c>
      <c r="K31" s="14">
        <f t="shared" si="7"/>
        <v>75.182481751824824</v>
      </c>
      <c r="L31" s="14">
        <f t="shared" si="2"/>
        <v>47.080291970802918</v>
      </c>
      <c r="M31" s="14">
        <f t="shared" si="3"/>
        <v>47.635036496350367</v>
      </c>
      <c r="N31" s="14">
        <f t="shared" si="4"/>
        <v>3.3175182481751824</v>
      </c>
      <c r="O31" s="11">
        <f t="shared" si="5"/>
        <v>39.56204379562044</v>
      </c>
    </row>
    <row r="32" spans="1:15" s="16" customFormat="1" ht="15.75" customHeight="1">
      <c r="A32" s="8"/>
      <c r="B32" s="9" t="s">
        <v>15</v>
      </c>
      <c r="C32" s="9" t="s">
        <v>63</v>
      </c>
      <c r="D32" s="9" t="s">
        <v>22</v>
      </c>
      <c r="E32" s="9">
        <v>15</v>
      </c>
      <c r="F32" s="10">
        <f t="shared" si="0"/>
        <v>14</v>
      </c>
      <c r="G32" s="8">
        <v>1</v>
      </c>
      <c r="H32" s="10">
        <v>3</v>
      </c>
      <c r="I32" s="8">
        <v>5</v>
      </c>
      <c r="J32" s="8">
        <v>5</v>
      </c>
      <c r="K32" s="11">
        <f t="shared" si="7"/>
        <v>64.285714285714292</v>
      </c>
      <c r="L32" s="11">
        <f t="shared" si="2"/>
        <v>28.571428571428573</v>
      </c>
      <c r="M32" s="11">
        <f t="shared" si="3"/>
        <v>39.428571428571431</v>
      </c>
      <c r="N32" s="11">
        <f t="shared" si="4"/>
        <v>3</v>
      </c>
      <c r="O32" s="11">
        <f t="shared" si="5"/>
        <v>24.285714285714285</v>
      </c>
    </row>
    <row r="33" spans="1:15" s="16" customFormat="1" ht="15.75" customHeight="1">
      <c r="A33" s="8"/>
      <c r="B33" s="9"/>
      <c r="C33" s="9"/>
      <c r="D33" s="9" t="s">
        <v>41</v>
      </c>
      <c r="E33" s="9">
        <v>13</v>
      </c>
      <c r="F33" s="10">
        <f t="shared" ref="F33:F105" si="31">G33+H33+I33+J33</f>
        <v>11</v>
      </c>
      <c r="G33" s="8">
        <v>0</v>
      </c>
      <c r="H33" s="10">
        <v>2</v>
      </c>
      <c r="I33" s="8">
        <v>4</v>
      </c>
      <c r="J33" s="8">
        <v>5</v>
      </c>
      <c r="K33" s="11">
        <f t="shared" ref="K33" si="32">100/F33*(G33+H33+I33)</f>
        <v>54.545454545454547</v>
      </c>
      <c r="L33" s="11">
        <f t="shared" ref="L33" si="33">100/F33*(H33+G33)</f>
        <v>18.181818181818183</v>
      </c>
      <c r="M33" s="11">
        <f t="shared" ref="M33" si="34">(G33*100+H33*64+I33*36+J33*16)/F33</f>
        <v>32</v>
      </c>
      <c r="N33" s="11">
        <f t="shared" ref="N33" si="35">(G33*5+H33*4+I33*3+J33*2)/F33</f>
        <v>2.7272727272727271</v>
      </c>
      <c r="O33" s="11">
        <f t="shared" si="5"/>
        <v>14.545454545454545</v>
      </c>
    </row>
    <row r="34" spans="1:15" s="16" customFormat="1" ht="15.75" customHeight="1">
      <c r="A34" s="8"/>
      <c r="B34" s="9"/>
      <c r="C34" s="9"/>
      <c r="D34" s="9" t="s">
        <v>33</v>
      </c>
      <c r="E34" s="9">
        <v>10</v>
      </c>
      <c r="F34" s="10">
        <f t="shared" si="31"/>
        <v>7</v>
      </c>
      <c r="G34" s="8">
        <v>0</v>
      </c>
      <c r="H34" s="10">
        <v>4</v>
      </c>
      <c r="I34" s="8">
        <v>1</v>
      </c>
      <c r="J34" s="8">
        <v>2</v>
      </c>
      <c r="K34" s="11">
        <f t="shared" si="7"/>
        <v>71.428571428571431</v>
      </c>
      <c r="L34" s="11">
        <f t="shared" si="2"/>
        <v>57.142857142857146</v>
      </c>
      <c r="M34" s="11">
        <f t="shared" si="3"/>
        <v>46.285714285714285</v>
      </c>
      <c r="N34" s="11">
        <f t="shared" si="4"/>
        <v>3.2857142857142856</v>
      </c>
      <c r="O34" s="11">
        <f t="shared" si="5"/>
        <v>45.714285714285715</v>
      </c>
    </row>
    <row r="35" spans="1:15" s="16" customFormat="1" ht="15.75" customHeight="1">
      <c r="A35" s="8"/>
      <c r="B35" s="9"/>
      <c r="C35" s="9"/>
      <c r="D35" s="9" t="s">
        <v>27</v>
      </c>
      <c r="E35" s="9">
        <v>11</v>
      </c>
      <c r="F35" s="10">
        <f t="shared" si="31"/>
        <v>8</v>
      </c>
      <c r="G35" s="8">
        <v>0</v>
      </c>
      <c r="H35" s="10">
        <v>3</v>
      </c>
      <c r="I35" s="8">
        <v>2</v>
      </c>
      <c r="J35" s="8">
        <v>3</v>
      </c>
      <c r="K35" s="11">
        <f t="shared" ref="K35" si="36">100/F35*(G35+H35+I35)</f>
        <v>62.5</v>
      </c>
      <c r="L35" s="11">
        <f t="shared" ref="L35" si="37">100/F35*(H35+G35)</f>
        <v>37.5</v>
      </c>
      <c r="M35" s="11">
        <f t="shared" ref="M35" si="38">(G35*100+H35*64+I35*36+J35*16)/F35</f>
        <v>39</v>
      </c>
      <c r="N35" s="11">
        <f t="shared" ref="N35" si="39">(G35*5+H35*4+I35*3+J35*2)/F35</f>
        <v>3</v>
      </c>
      <c r="O35" s="11">
        <f t="shared" si="5"/>
        <v>30</v>
      </c>
    </row>
    <row r="36" spans="1:15" s="15" customFormat="1" ht="15.75" customHeight="1">
      <c r="A36" s="12"/>
      <c r="B36" s="13"/>
      <c r="C36" s="13"/>
      <c r="D36" s="13"/>
      <c r="E36" s="13">
        <f>E35+E34+E33+E32</f>
        <v>49</v>
      </c>
      <c r="F36" s="13">
        <f>F35+F34+F33+F32</f>
        <v>40</v>
      </c>
      <c r="G36" s="13">
        <f t="shared" ref="G36:J36" si="40">G35+G34+G33+G32</f>
        <v>1</v>
      </c>
      <c r="H36" s="13">
        <f t="shared" si="40"/>
        <v>12</v>
      </c>
      <c r="I36" s="13">
        <f t="shared" si="40"/>
        <v>12</v>
      </c>
      <c r="J36" s="13">
        <f t="shared" si="40"/>
        <v>15</v>
      </c>
      <c r="K36" s="14">
        <f t="shared" ref="K36" si="41">100/F36*(G36+H36+I36)</f>
        <v>62.5</v>
      </c>
      <c r="L36" s="14">
        <f t="shared" ref="L36" si="42">100/F36*(H36+G36)</f>
        <v>32.5</v>
      </c>
      <c r="M36" s="14">
        <f t="shared" ref="M36" si="43">(G36*100+H36*64+I36*36+J36*16)/F36</f>
        <v>38.5</v>
      </c>
      <c r="N36" s="14">
        <f t="shared" ref="N36" si="44">(G36*5+H36*4+I36*3+J36*2)/F36</f>
        <v>2.9750000000000001</v>
      </c>
      <c r="O36" s="11">
        <f t="shared" si="5"/>
        <v>26.5</v>
      </c>
    </row>
    <row r="37" spans="1:15" ht="15.75" customHeight="1">
      <c r="A37" s="1"/>
      <c r="B37" s="2"/>
      <c r="C37" s="2" t="s">
        <v>42</v>
      </c>
      <c r="D37" s="2" t="s">
        <v>32</v>
      </c>
      <c r="E37" s="2">
        <v>14</v>
      </c>
      <c r="F37" s="3">
        <f t="shared" si="31"/>
        <v>0</v>
      </c>
      <c r="G37" s="1"/>
      <c r="H37" s="3"/>
      <c r="I37" s="1"/>
      <c r="J37" s="1"/>
      <c r="K37" s="17" t="e">
        <f t="shared" si="7"/>
        <v>#DIV/0!</v>
      </c>
      <c r="L37" s="17" t="e">
        <f t="shared" si="2"/>
        <v>#DIV/0!</v>
      </c>
      <c r="M37" s="17" t="e">
        <f t="shared" si="3"/>
        <v>#DIV/0!</v>
      </c>
      <c r="N37" s="17" t="e">
        <f t="shared" si="4"/>
        <v>#DIV/0!</v>
      </c>
      <c r="O37" s="17" t="e">
        <f t="shared" si="5"/>
        <v>#DIV/0!</v>
      </c>
    </row>
    <row r="38" spans="1:15" ht="15.75" customHeight="1">
      <c r="A38" s="1"/>
      <c r="B38" s="2"/>
      <c r="C38" s="2"/>
      <c r="D38" s="2" t="s">
        <v>35</v>
      </c>
      <c r="E38" s="2"/>
      <c r="F38" s="3">
        <f t="shared" ref="F38" si="45">G38+H38+I38+J38</f>
        <v>0</v>
      </c>
      <c r="G38" s="1"/>
      <c r="H38" s="3"/>
      <c r="I38" s="1"/>
      <c r="J38" s="1"/>
      <c r="K38" s="17" t="e">
        <f t="shared" ref="K38" si="46">100/F38*(G38+H38+I38)</f>
        <v>#DIV/0!</v>
      </c>
      <c r="L38" s="17" t="e">
        <f t="shared" ref="L38" si="47">100/F38*(H38+G38)</f>
        <v>#DIV/0!</v>
      </c>
      <c r="M38" s="17" t="e">
        <f t="shared" ref="M38" si="48">(G38*100+H38*64+I38*36+J38*16)/F38</f>
        <v>#DIV/0!</v>
      </c>
      <c r="N38" s="17" t="e">
        <f t="shared" ref="N38" si="49">(G38*5+H38*4+I38*3+J38*2)/F38</f>
        <v>#DIV/0!</v>
      </c>
      <c r="O38" s="17" t="e">
        <f t="shared" ref="O38" si="50">(G38*100+H38*80)/F38</f>
        <v>#DIV/0!</v>
      </c>
    </row>
    <row r="39" spans="1:15" s="6" customFormat="1" ht="15.75" customHeight="1">
      <c r="A39" s="5"/>
      <c r="B39" s="4"/>
      <c r="C39" s="4"/>
      <c r="D39" s="4"/>
      <c r="E39" s="4"/>
      <c r="F39" s="4">
        <f>SUM(F37)</f>
        <v>0</v>
      </c>
      <c r="G39" s="4"/>
      <c r="H39" s="4"/>
      <c r="I39" s="4"/>
      <c r="J39" s="4"/>
      <c r="K39" s="18" t="e">
        <f t="shared" si="7"/>
        <v>#DIV/0!</v>
      </c>
      <c r="L39" s="18" t="e">
        <f t="shared" si="2"/>
        <v>#DIV/0!</v>
      </c>
      <c r="M39" s="18" t="e">
        <f t="shared" si="3"/>
        <v>#DIV/0!</v>
      </c>
      <c r="N39" s="18" t="e">
        <f t="shared" si="4"/>
        <v>#DIV/0!</v>
      </c>
      <c r="O39" s="17" t="e">
        <f t="shared" si="5"/>
        <v>#DIV/0!</v>
      </c>
    </row>
    <row r="40" spans="1:15" s="16" customFormat="1" ht="15.75" customHeight="1">
      <c r="A40" s="8"/>
      <c r="B40" s="9"/>
      <c r="C40" s="9" t="s">
        <v>16</v>
      </c>
      <c r="D40" s="9" t="s">
        <v>23</v>
      </c>
      <c r="E40" s="9">
        <v>11</v>
      </c>
      <c r="F40" s="10">
        <f t="shared" si="31"/>
        <v>11</v>
      </c>
      <c r="G40" s="8">
        <v>1</v>
      </c>
      <c r="H40" s="10">
        <v>6</v>
      </c>
      <c r="I40" s="8">
        <v>1</v>
      </c>
      <c r="J40" s="8">
        <v>3</v>
      </c>
      <c r="K40" s="11">
        <f t="shared" si="7"/>
        <v>72.727272727272734</v>
      </c>
      <c r="L40" s="11">
        <f t="shared" si="2"/>
        <v>63.63636363636364</v>
      </c>
      <c r="M40" s="11">
        <f t="shared" si="3"/>
        <v>51.636363636363633</v>
      </c>
      <c r="N40" s="11">
        <f t="shared" si="4"/>
        <v>3.4545454545454546</v>
      </c>
      <c r="O40" s="11">
        <f t="shared" si="5"/>
        <v>52.727272727272727</v>
      </c>
    </row>
    <row r="41" spans="1:15" s="16" customFormat="1" ht="15.75" customHeight="1">
      <c r="A41" s="8"/>
      <c r="B41" s="9"/>
      <c r="C41" s="9"/>
      <c r="D41" s="9" t="s">
        <v>40</v>
      </c>
      <c r="E41" s="9">
        <v>10</v>
      </c>
      <c r="F41" s="10">
        <f t="shared" si="31"/>
        <v>8</v>
      </c>
      <c r="G41" s="8">
        <v>3</v>
      </c>
      <c r="H41" s="10">
        <v>3</v>
      </c>
      <c r="I41" s="8">
        <v>1</v>
      </c>
      <c r="J41" s="8">
        <v>1</v>
      </c>
      <c r="K41" s="11">
        <f t="shared" si="7"/>
        <v>87.5</v>
      </c>
      <c r="L41" s="11">
        <f t="shared" si="2"/>
        <v>75</v>
      </c>
      <c r="M41" s="11">
        <f t="shared" si="3"/>
        <v>68</v>
      </c>
      <c r="N41" s="11">
        <f t="shared" si="4"/>
        <v>4</v>
      </c>
      <c r="O41" s="11">
        <f t="shared" si="5"/>
        <v>67.5</v>
      </c>
    </row>
    <row r="42" spans="1:15" s="16" customFormat="1" ht="15.75" customHeight="1">
      <c r="A42" s="8"/>
      <c r="B42" s="9"/>
      <c r="C42" s="9"/>
      <c r="D42" s="9" t="s">
        <v>29</v>
      </c>
      <c r="E42" s="9">
        <v>8</v>
      </c>
      <c r="F42" s="10">
        <f t="shared" si="31"/>
        <v>8</v>
      </c>
      <c r="G42" s="8">
        <v>0</v>
      </c>
      <c r="H42" s="10">
        <v>5</v>
      </c>
      <c r="I42" s="8">
        <v>1</v>
      </c>
      <c r="J42" s="8">
        <v>2</v>
      </c>
      <c r="K42" s="11">
        <f t="shared" si="7"/>
        <v>75</v>
      </c>
      <c r="L42" s="11">
        <f t="shared" si="2"/>
        <v>62.5</v>
      </c>
      <c r="M42" s="11">
        <f t="shared" si="3"/>
        <v>48.5</v>
      </c>
      <c r="N42" s="11">
        <f t="shared" si="4"/>
        <v>3.375</v>
      </c>
      <c r="O42" s="11">
        <f t="shared" si="5"/>
        <v>50</v>
      </c>
    </row>
    <row r="43" spans="1:15" s="16" customFormat="1" ht="15.75" customHeight="1">
      <c r="A43" s="8"/>
      <c r="B43" s="9"/>
      <c r="C43" s="9"/>
      <c r="D43" s="9" t="s">
        <v>26</v>
      </c>
      <c r="E43" s="9">
        <v>2</v>
      </c>
      <c r="F43" s="10">
        <f t="shared" si="31"/>
        <v>1</v>
      </c>
      <c r="G43" s="8">
        <v>1</v>
      </c>
      <c r="H43" s="10">
        <v>0</v>
      </c>
      <c r="I43" s="8">
        <v>0</v>
      </c>
      <c r="J43" s="8">
        <v>0</v>
      </c>
      <c r="K43" s="11">
        <f t="shared" si="7"/>
        <v>100</v>
      </c>
      <c r="L43" s="11">
        <f t="shared" si="2"/>
        <v>100</v>
      </c>
      <c r="M43" s="11">
        <f t="shared" si="3"/>
        <v>100</v>
      </c>
      <c r="N43" s="11">
        <f t="shared" si="4"/>
        <v>5</v>
      </c>
      <c r="O43" s="11">
        <f t="shared" si="5"/>
        <v>100</v>
      </c>
    </row>
    <row r="44" spans="1:15" s="16" customFormat="1" ht="15.75" customHeight="1">
      <c r="A44" s="8"/>
      <c r="B44" s="9"/>
      <c r="C44" s="9"/>
      <c r="D44" s="9" t="s">
        <v>27</v>
      </c>
      <c r="E44" s="9">
        <v>11</v>
      </c>
      <c r="F44" s="10">
        <f t="shared" si="31"/>
        <v>11</v>
      </c>
      <c r="G44" s="8">
        <v>1</v>
      </c>
      <c r="H44" s="10">
        <v>7</v>
      </c>
      <c r="I44" s="8">
        <v>1</v>
      </c>
      <c r="J44" s="8">
        <v>2</v>
      </c>
      <c r="K44" s="11">
        <f t="shared" si="7"/>
        <v>81.818181818181827</v>
      </c>
      <c r="L44" s="11">
        <f t="shared" si="2"/>
        <v>72.727272727272734</v>
      </c>
      <c r="M44" s="11">
        <f t="shared" si="3"/>
        <v>56</v>
      </c>
      <c r="N44" s="11">
        <f t="shared" si="4"/>
        <v>3.6363636363636362</v>
      </c>
      <c r="O44" s="11">
        <f t="shared" si="5"/>
        <v>60</v>
      </c>
    </row>
    <row r="45" spans="1:15" s="16" customFormat="1" ht="15.75" customHeight="1">
      <c r="A45" s="8"/>
      <c r="B45" s="9"/>
      <c r="C45" s="9"/>
      <c r="D45" s="9" t="s">
        <v>60</v>
      </c>
      <c r="E45" s="9">
        <v>8</v>
      </c>
      <c r="F45" s="10">
        <f t="shared" si="31"/>
        <v>7</v>
      </c>
      <c r="G45" s="8">
        <v>0</v>
      </c>
      <c r="H45" s="10">
        <v>2</v>
      </c>
      <c r="I45" s="8">
        <v>1</v>
      </c>
      <c r="J45" s="8">
        <v>4</v>
      </c>
      <c r="K45" s="11">
        <f t="shared" si="7"/>
        <v>42.857142857142861</v>
      </c>
      <c r="L45" s="11">
        <f t="shared" si="2"/>
        <v>28.571428571428573</v>
      </c>
      <c r="M45" s="11">
        <f t="shared" si="3"/>
        <v>32.571428571428569</v>
      </c>
      <c r="N45" s="11">
        <f t="shared" si="4"/>
        <v>2.7142857142857144</v>
      </c>
      <c r="O45" s="11">
        <f t="shared" si="5"/>
        <v>22.857142857142858</v>
      </c>
    </row>
    <row r="46" spans="1:15" s="16" customFormat="1" ht="15.75" customHeight="1">
      <c r="A46" s="8"/>
      <c r="B46" s="9"/>
      <c r="C46" s="9"/>
      <c r="D46" s="9" t="s">
        <v>56</v>
      </c>
      <c r="E46" s="9">
        <v>12</v>
      </c>
      <c r="F46" s="10">
        <f t="shared" si="31"/>
        <v>9</v>
      </c>
      <c r="G46" s="8">
        <v>2</v>
      </c>
      <c r="H46" s="10">
        <v>3</v>
      </c>
      <c r="I46" s="8">
        <v>1</v>
      </c>
      <c r="J46" s="8">
        <v>3</v>
      </c>
      <c r="K46" s="11">
        <f t="shared" si="7"/>
        <v>66.666666666666657</v>
      </c>
      <c r="L46" s="11">
        <f t="shared" si="2"/>
        <v>55.555555555555557</v>
      </c>
      <c r="M46" s="11">
        <f t="shared" si="3"/>
        <v>52.888888888888886</v>
      </c>
      <c r="N46" s="11">
        <f t="shared" si="4"/>
        <v>3.4444444444444446</v>
      </c>
      <c r="O46" s="11">
        <f t="shared" si="5"/>
        <v>48.888888888888886</v>
      </c>
    </row>
    <row r="47" spans="1:15" s="16" customFormat="1" ht="15.75" customHeight="1">
      <c r="A47" s="8"/>
      <c r="B47" s="9"/>
      <c r="C47" s="9"/>
      <c r="D47" s="9" t="s">
        <v>25</v>
      </c>
      <c r="E47" s="9">
        <v>11</v>
      </c>
      <c r="F47" s="10">
        <f t="shared" si="31"/>
        <v>9</v>
      </c>
      <c r="G47" s="8">
        <v>1</v>
      </c>
      <c r="H47" s="10">
        <v>6</v>
      </c>
      <c r="I47" s="8">
        <v>1</v>
      </c>
      <c r="J47" s="8">
        <v>1</v>
      </c>
      <c r="K47" s="11">
        <f t="shared" si="7"/>
        <v>88.888888888888886</v>
      </c>
      <c r="L47" s="11">
        <f t="shared" si="2"/>
        <v>77.777777777777771</v>
      </c>
      <c r="M47" s="11">
        <f t="shared" si="3"/>
        <v>59.555555555555557</v>
      </c>
      <c r="N47" s="11">
        <f t="shared" si="4"/>
        <v>3.7777777777777777</v>
      </c>
      <c r="O47" s="11">
        <f t="shared" si="5"/>
        <v>64.444444444444443</v>
      </c>
    </row>
    <row r="48" spans="1:15" s="16" customFormat="1" ht="15.75" customHeight="1">
      <c r="A48" s="8"/>
      <c r="B48" s="9"/>
      <c r="C48" s="9"/>
      <c r="D48" s="9" t="s">
        <v>24</v>
      </c>
      <c r="E48" s="9">
        <v>11</v>
      </c>
      <c r="F48" s="10">
        <f t="shared" si="31"/>
        <v>11</v>
      </c>
      <c r="G48" s="8">
        <v>1</v>
      </c>
      <c r="H48" s="10">
        <v>4</v>
      </c>
      <c r="I48" s="8">
        <v>3</v>
      </c>
      <c r="J48" s="8">
        <v>3</v>
      </c>
      <c r="K48" s="11">
        <f t="shared" si="7"/>
        <v>72.727272727272734</v>
      </c>
      <c r="L48" s="11">
        <f t="shared" si="2"/>
        <v>45.45454545454546</v>
      </c>
      <c r="M48" s="11">
        <f t="shared" si="3"/>
        <v>46.545454545454547</v>
      </c>
      <c r="N48" s="11">
        <f t="shared" si="4"/>
        <v>3.2727272727272729</v>
      </c>
      <c r="O48" s="11">
        <f t="shared" si="5"/>
        <v>38.18181818181818</v>
      </c>
    </row>
    <row r="49" spans="1:15" s="16" customFormat="1" ht="15.75" customHeight="1">
      <c r="A49" s="8"/>
      <c r="B49" s="9"/>
      <c r="C49" s="9"/>
      <c r="D49" s="9" t="s">
        <v>56</v>
      </c>
      <c r="E49" s="9">
        <v>4</v>
      </c>
      <c r="F49" s="10">
        <f t="shared" si="31"/>
        <v>4</v>
      </c>
      <c r="G49" s="8">
        <v>2</v>
      </c>
      <c r="H49" s="10">
        <v>2</v>
      </c>
      <c r="I49" s="8">
        <v>0</v>
      </c>
      <c r="J49" s="8">
        <v>0</v>
      </c>
      <c r="K49" s="11">
        <f t="shared" si="7"/>
        <v>100</v>
      </c>
      <c r="L49" s="11">
        <f t="shared" si="2"/>
        <v>100</v>
      </c>
      <c r="M49" s="11">
        <f t="shared" si="3"/>
        <v>82</v>
      </c>
      <c r="N49" s="11">
        <f t="shared" si="4"/>
        <v>4.5</v>
      </c>
      <c r="O49" s="11">
        <f t="shared" si="5"/>
        <v>90</v>
      </c>
    </row>
    <row r="50" spans="1:15" s="16" customFormat="1" ht="15.75" customHeight="1">
      <c r="A50" s="8"/>
      <c r="B50" s="9"/>
      <c r="C50" s="9"/>
      <c r="D50" s="9" t="s">
        <v>58</v>
      </c>
      <c r="E50" s="9">
        <v>16</v>
      </c>
      <c r="F50" s="10">
        <f t="shared" si="31"/>
        <v>14</v>
      </c>
      <c r="G50" s="8">
        <v>0</v>
      </c>
      <c r="H50" s="10">
        <v>1</v>
      </c>
      <c r="I50" s="8">
        <v>7</v>
      </c>
      <c r="J50" s="8">
        <v>6</v>
      </c>
      <c r="K50" s="11">
        <f t="shared" si="7"/>
        <v>57.142857142857146</v>
      </c>
      <c r="L50" s="11">
        <f t="shared" si="2"/>
        <v>7.1428571428571432</v>
      </c>
      <c r="M50" s="11">
        <f t="shared" si="3"/>
        <v>29.428571428571427</v>
      </c>
      <c r="N50" s="11">
        <f t="shared" si="4"/>
        <v>2.6428571428571428</v>
      </c>
      <c r="O50" s="11">
        <f t="shared" si="5"/>
        <v>5.7142857142857144</v>
      </c>
    </row>
    <row r="51" spans="1:15" s="15" customFormat="1" ht="15.75" customHeight="1">
      <c r="A51" s="12"/>
      <c r="B51" s="13"/>
      <c r="C51" s="13"/>
      <c r="D51" s="13"/>
      <c r="E51" s="13">
        <f t="shared" ref="E51:J51" si="51">SUM(E40:E50)</f>
        <v>104</v>
      </c>
      <c r="F51" s="13">
        <f t="shared" si="51"/>
        <v>93</v>
      </c>
      <c r="G51" s="13">
        <f t="shared" si="51"/>
        <v>12</v>
      </c>
      <c r="H51" s="13">
        <f t="shared" si="51"/>
        <v>39</v>
      </c>
      <c r="I51" s="13">
        <f t="shared" si="51"/>
        <v>17</v>
      </c>
      <c r="J51" s="13">
        <f t="shared" si="51"/>
        <v>25</v>
      </c>
      <c r="K51" s="14">
        <f t="shared" si="7"/>
        <v>73.118279569892465</v>
      </c>
      <c r="L51" s="14">
        <f t="shared" si="2"/>
        <v>54.838709677419352</v>
      </c>
      <c r="M51" s="14">
        <f t="shared" si="3"/>
        <v>50.623655913978496</v>
      </c>
      <c r="N51" s="14">
        <f t="shared" si="4"/>
        <v>3.4086021505376345</v>
      </c>
      <c r="O51" s="11">
        <f t="shared" si="5"/>
        <v>46.451612903225808</v>
      </c>
    </row>
    <row r="52" spans="1:15" s="15" customFormat="1" ht="15.75" customHeight="1">
      <c r="A52" s="12"/>
      <c r="B52" s="13"/>
      <c r="C52" s="13"/>
      <c r="D52" s="13"/>
      <c r="E52" s="13">
        <f>E51+E39+E36</f>
        <v>153</v>
      </c>
      <c r="F52" s="13">
        <f t="shared" ref="F52:J52" si="52">F51+F39+F36</f>
        <v>133</v>
      </c>
      <c r="G52" s="13">
        <f t="shared" si="52"/>
        <v>13</v>
      </c>
      <c r="H52" s="13">
        <f t="shared" si="52"/>
        <v>51</v>
      </c>
      <c r="I52" s="13">
        <f t="shared" si="52"/>
        <v>29</v>
      </c>
      <c r="J52" s="13">
        <f t="shared" si="52"/>
        <v>40</v>
      </c>
      <c r="K52" s="14">
        <f t="shared" ref="K52" si="53">100/F52*(G52+H52+I52)</f>
        <v>69.924812030075188</v>
      </c>
      <c r="L52" s="14">
        <f t="shared" ref="L52" si="54">100/F52*(H52+G52)</f>
        <v>48.120300751879697</v>
      </c>
      <c r="M52" s="14">
        <f t="shared" ref="M52" si="55">(G52*100+H52*64+I52*36+J52*16)/F52</f>
        <v>46.977443609022558</v>
      </c>
      <c r="N52" s="14">
        <f t="shared" ref="N52" si="56">(G52*5+H52*4+I52*3+J52*2)/F52</f>
        <v>3.2781954887218046</v>
      </c>
      <c r="O52" s="11">
        <f t="shared" ref="O52" si="57">(G52*100+H52*80)/F52</f>
        <v>40.451127819548873</v>
      </c>
    </row>
    <row r="53" spans="1:15" s="16" customFormat="1" ht="15.75" customHeight="1">
      <c r="A53" s="8"/>
      <c r="B53" s="9" t="s">
        <v>7</v>
      </c>
      <c r="C53" s="9" t="s">
        <v>8</v>
      </c>
      <c r="D53" s="9" t="s">
        <v>29</v>
      </c>
      <c r="E53" s="9">
        <v>15</v>
      </c>
      <c r="F53" s="10">
        <f t="shared" si="31"/>
        <v>16</v>
      </c>
      <c r="G53" s="8">
        <v>2</v>
      </c>
      <c r="H53" s="10">
        <v>10</v>
      </c>
      <c r="I53" s="8">
        <v>3</v>
      </c>
      <c r="J53" s="8">
        <v>1</v>
      </c>
      <c r="K53" s="11">
        <f t="shared" si="7"/>
        <v>93.75</v>
      </c>
      <c r="L53" s="11">
        <f t="shared" si="2"/>
        <v>75</v>
      </c>
      <c r="M53" s="11">
        <f t="shared" si="3"/>
        <v>60.25</v>
      </c>
      <c r="N53" s="11">
        <f t="shared" si="4"/>
        <v>3.8125</v>
      </c>
      <c r="O53" s="11">
        <f t="shared" si="5"/>
        <v>62.5</v>
      </c>
    </row>
    <row r="54" spans="1:15" s="16" customFormat="1" ht="15.75" customHeight="1">
      <c r="A54" s="8"/>
      <c r="B54" s="9"/>
      <c r="C54" s="9"/>
      <c r="D54" s="9" t="s">
        <v>26</v>
      </c>
      <c r="E54" s="9">
        <v>15</v>
      </c>
      <c r="F54" s="10">
        <f t="shared" si="31"/>
        <v>14</v>
      </c>
      <c r="G54" s="8">
        <v>3</v>
      </c>
      <c r="H54" s="10">
        <v>5</v>
      </c>
      <c r="I54" s="8">
        <v>1</v>
      </c>
      <c r="J54" s="8">
        <v>5</v>
      </c>
      <c r="K54" s="11">
        <f>100/F54*(G54+H54+I54)</f>
        <v>64.285714285714292</v>
      </c>
      <c r="L54" s="11">
        <f t="shared" si="2"/>
        <v>57.142857142857146</v>
      </c>
      <c r="M54" s="11">
        <f t="shared" si="3"/>
        <v>52.571428571428569</v>
      </c>
      <c r="N54" s="11">
        <f t="shared" si="4"/>
        <v>3.4285714285714284</v>
      </c>
      <c r="O54" s="11">
        <f t="shared" si="5"/>
        <v>50</v>
      </c>
    </row>
    <row r="55" spans="1:15" s="16" customFormat="1" ht="15.75" customHeight="1">
      <c r="A55" s="8"/>
      <c r="B55" s="9"/>
      <c r="C55" s="9"/>
      <c r="D55" s="9" t="s">
        <v>41</v>
      </c>
      <c r="E55" s="9">
        <v>13</v>
      </c>
      <c r="F55" s="10">
        <f t="shared" si="31"/>
        <v>9</v>
      </c>
      <c r="G55" s="8">
        <v>0</v>
      </c>
      <c r="H55" s="10">
        <v>2</v>
      </c>
      <c r="I55" s="8">
        <v>4</v>
      </c>
      <c r="J55" s="8">
        <v>3</v>
      </c>
      <c r="K55" s="11">
        <f t="shared" si="7"/>
        <v>66.666666666666657</v>
      </c>
      <c r="L55" s="11">
        <f t="shared" si="2"/>
        <v>22.222222222222221</v>
      </c>
      <c r="M55" s="11">
        <f t="shared" si="3"/>
        <v>35.555555555555557</v>
      </c>
      <c r="N55" s="11">
        <f t="shared" si="4"/>
        <v>2.8888888888888888</v>
      </c>
      <c r="O55" s="11">
        <f t="shared" si="5"/>
        <v>17.777777777777779</v>
      </c>
    </row>
    <row r="56" spans="1:15" s="16" customFormat="1" ht="15.75" customHeight="1">
      <c r="A56" s="8"/>
      <c r="B56" s="9"/>
      <c r="C56" s="9"/>
      <c r="D56" s="9" t="s">
        <v>33</v>
      </c>
      <c r="E56" s="9">
        <v>17</v>
      </c>
      <c r="F56" s="10">
        <f t="shared" si="31"/>
        <v>14</v>
      </c>
      <c r="G56" s="8">
        <v>0</v>
      </c>
      <c r="H56" s="10">
        <v>4</v>
      </c>
      <c r="I56" s="8">
        <v>7</v>
      </c>
      <c r="J56" s="8">
        <v>3</v>
      </c>
      <c r="K56" s="11">
        <f t="shared" si="7"/>
        <v>78.571428571428569</v>
      </c>
      <c r="L56" s="11">
        <f t="shared" si="2"/>
        <v>28.571428571428573</v>
      </c>
      <c r="M56" s="11">
        <f t="shared" si="3"/>
        <v>39.714285714285715</v>
      </c>
      <c r="N56" s="11">
        <f t="shared" si="4"/>
        <v>3.0714285714285716</v>
      </c>
      <c r="O56" s="11">
        <f t="shared" si="5"/>
        <v>22.857142857142858</v>
      </c>
    </row>
    <row r="57" spans="1:15" s="16" customFormat="1" ht="15.75" customHeight="1">
      <c r="A57" s="8"/>
      <c r="B57" s="9"/>
      <c r="C57" s="9"/>
      <c r="D57" s="9" t="s">
        <v>36</v>
      </c>
      <c r="E57" s="9">
        <v>18</v>
      </c>
      <c r="F57" s="10">
        <f t="shared" si="31"/>
        <v>17</v>
      </c>
      <c r="G57" s="8">
        <v>0</v>
      </c>
      <c r="H57" s="10">
        <v>4</v>
      </c>
      <c r="I57" s="8">
        <v>8</v>
      </c>
      <c r="J57" s="8">
        <v>5</v>
      </c>
      <c r="K57" s="11">
        <f t="shared" si="7"/>
        <v>70.588235294117652</v>
      </c>
      <c r="L57" s="11">
        <f t="shared" si="2"/>
        <v>23.529411764705884</v>
      </c>
      <c r="M57" s="11">
        <f t="shared" si="3"/>
        <v>36.705882352941174</v>
      </c>
      <c r="N57" s="11">
        <f t="shared" si="4"/>
        <v>2.9411764705882355</v>
      </c>
      <c r="O57" s="11">
        <f t="shared" si="5"/>
        <v>18.823529411764707</v>
      </c>
    </row>
    <row r="58" spans="1:15" s="16" customFormat="1" ht="15.75" customHeight="1">
      <c r="A58" s="8"/>
      <c r="B58" s="9"/>
      <c r="C58" s="9"/>
      <c r="D58" s="9" t="s">
        <v>30</v>
      </c>
      <c r="E58" s="9">
        <v>18</v>
      </c>
      <c r="F58" s="10">
        <f t="shared" si="31"/>
        <v>13</v>
      </c>
      <c r="G58" s="8">
        <v>1</v>
      </c>
      <c r="H58" s="10">
        <v>2</v>
      </c>
      <c r="I58" s="8">
        <v>6</v>
      </c>
      <c r="J58" s="8">
        <v>4</v>
      </c>
      <c r="K58" s="11">
        <f t="shared" si="7"/>
        <v>69.230769230769226</v>
      </c>
      <c r="L58" s="11">
        <f t="shared" si="2"/>
        <v>23.076923076923077</v>
      </c>
      <c r="M58" s="11">
        <f t="shared" si="3"/>
        <v>39.07692307692308</v>
      </c>
      <c r="N58" s="11">
        <f t="shared" si="4"/>
        <v>3</v>
      </c>
      <c r="O58" s="11">
        <f t="shared" si="5"/>
        <v>20</v>
      </c>
    </row>
    <row r="59" spans="1:15" s="16" customFormat="1" ht="15.75" customHeight="1">
      <c r="A59" s="8"/>
      <c r="B59" s="9"/>
      <c r="C59" s="9"/>
      <c r="D59" s="9" t="s">
        <v>25</v>
      </c>
      <c r="E59" s="9">
        <v>16</v>
      </c>
      <c r="F59" s="10">
        <f t="shared" si="31"/>
        <v>14</v>
      </c>
      <c r="G59" s="8">
        <v>1</v>
      </c>
      <c r="H59" s="10">
        <v>7</v>
      </c>
      <c r="I59" s="8">
        <v>5</v>
      </c>
      <c r="J59" s="8">
        <v>1</v>
      </c>
      <c r="K59" s="11">
        <f t="shared" si="7"/>
        <v>92.857142857142861</v>
      </c>
      <c r="L59" s="11">
        <f t="shared" si="2"/>
        <v>57.142857142857146</v>
      </c>
      <c r="M59" s="11">
        <f t="shared" si="3"/>
        <v>53.142857142857146</v>
      </c>
      <c r="N59" s="11">
        <f t="shared" si="4"/>
        <v>3.5714285714285716</v>
      </c>
      <c r="O59" s="11">
        <f t="shared" si="5"/>
        <v>47.142857142857146</v>
      </c>
    </row>
    <row r="60" spans="1:15" s="16" customFormat="1" ht="15.75" customHeight="1">
      <c r="A60" s="8"/>
      <c r="B60" s="9"/>
      <c r="C60" s="9"/>
      <c r="D60" s="9" t="s">
        <v>24</v>
      </c>
      <c r="E60" s="9">
        <v>17</v>
      </c>
      <c r="F60" s="10">
        <f t="shared" si="31"/>
        <v>15</v>
      </c>
      <c r="G60" s="8">
        <v>3</v>
      </c>
      <c r="H60" s="10">
        <v>7</v>
      </c>
      <c r="I60" s="8">
        <v>2</v>
      </c>
      <c r="J60" s="8">
        <v>3</v>
      </c>
      <c r="K60" s="11">
        <f t="shared" si="7"/>
        <v>80</v>
      </c>
      <c r="L60" s="11">
        <f t="shared" si="2"/>
        <v>66.666666666666671</v>
      </c>
      <c r="M60" s="11">
        <f t="shared" si="3"/>
        <v>57.866666666666667</v>
      </c>
      <c r="N60" s="11">
        <f t="shared" si="4"/>
        <v>3.6666666666666665</v>
      </c>
      <c r="O60" s="11">
        <f t="shared" si="5"/>
        <v>57.333333333333336</v>
      </c>
    </row>
    <row r="61" spans="1:15" s="16" customFormat="1" ht="15.75" customHeight="1">
      <c r="A61" s="8"/>
      <c r="B61" s="9"/>
      <c r="C61" s="9"/>
      <c r="D61" s="9" t="s">
        <v>56</v>
      </c>
      <c r="E61" s="9">
        <v>20</v>
      </c>
      <c r="F61" s="10">
        <f t="shared" si="31"/>
        <v>19</v>
      </c>
      <c r="G61" s="8">
        <v>1</v>
      </c>
      <c r="H61" s="10">
        <v>12</v>
      </c>
      <c r="I61" s="8">
        <v>6</v>
      </c>
      <c r="J61" s="8">
        <v>0</v>
      </c>
      <c r="K61" s="11">
        <f t="shared" si="7"/>
        <v>100</v>
      </c>
      <c r="L61" s="11">
        <f t="shared" si="2"/>
        <v>68.421052631578959</v>
      </c>
      <c r="M61" s="11">
        <f t="shared" si="3"/>
        <v>57.05263157894737</v>
      </c>
      <c r="N61" s="11">
        <f t="shared" si="4"/>
        <v>3.736842105263158</v>
      </c>
      <c r="O61" s="11">
        <f t="shared" si="5"/>
        <v>55.789473684210527</v>
      </c>
    </row>
    <row r="62" spans="1:15" s="16" customFormat="1" ht="15.75" customHeight="1">
      <c r="A62" s="8"/>
      <c r="B62" s="9"/>
      <c r="C62" s="9"/>
      <c r="D62" s="9" t="s">
        <v>58</v>
      </c>
      <c r="E62" s="9">
        <v>16</v>
      </c>
      <c r="F62" s="10">
        <f t="shared" si="31"/>
        <v>11</v>
      </c>
      <c r="G62" s="8">
        <v>0</v>
      </c>
      <c r="H62" s="10">
        <v>4</v>
      </c>
      <c r="I62" s="8">
        <v>5</v>
      </c>
      <c r="J62" s="8">
        <v>2</v>
      </c>
      <c r="K62" s="11">
        <f t="shared" si="7"/>
        <v>81.818181818181827</v>
      </c>
      <c r="L62" s="11">
        <f t="shared" si="2"/>
        <v>36.363636363636367</v>
      </c>
      <c r="M62" s="11">
        <f t="shared" si="3"/>
        <v>42.545454545454547</v>
      </c>
      <c r="N62" s="11">
        <f t="shared" si="4"/>
        <v>3.1818181818181817</v>
      </c>
      <c r="O62" s="11">
        <f t="shared" si="5"/>
        <v>29.09090909090909</v>
      </c>
    </row>
    <row r="63" spans="1:15" s="16" customFormat="1" ht="15.75" customHeight="1">
      <c r="A63" s="8"/>
      <c r="B63" s="9"/>
      <c r="C63" s="9"/>
      <c r="D63" s="9">
        <v>10</v>
      </c>
      <c r="E63" s="9">
        <v>18</v>
      </c>
      <c r="F63" s="10">
        <f t="shared" si="31"/>
        <v>18</v>
      </c>
      <c r="G63" s="8">
        <v>1</v>
      </c>
      <c r="H63" s="10">
        <v>7</v>
      </c>
      <c r="I63" s="8">
        <v>7</v>
      </c>
      <c r="J63" s="8">
        <v>3</v>
      </c>
      <c r="K63" s="11">
        <f t="shared" si="7"/>
        <v>83.333333333333329</v>
      </c>
      <c r="L63" s="11">
        <f t="shared" si="2"/>
        <v>44.444444444444443</v>
      </c>
      <c r="M63" s="11">
        <f t="shared" si="3"/>
        <v>47.111111111111114</v>
      </c>
      <c r="N63" s="11">
        <f t="shared" si="4"/>
        <v>3.3333333333333335</v>
      </c>
      <c r="O63" s="11">
        <f t="shared" si="5"/>
        <v>36.666666666666664</v>
      </c>
    </row>
    <row r="64" spans="1:15" s="16" customFormat="1" ht="15.75" customHeight="1">
      <c r="A64" s="8"/>
      <c r="B64" s="9"/>
      <c r="C64" s="9"/>
      <c r="D64" s="9">
        <v>11</v>
      </c>
      <c r="E64" s="9">
        <v>19</v>
      </c>
      <c r="F64" s="10">
        <f t="shared" si="31"/>
        <v>13</v>
      </c>
      <c r="G64" s="8">
        <v>1</v>
      </c>
      <c r="H64" s="10">
        <v>8</v>
      </c>
      <c r="I64" s="8">
        <v>1</v>
      </c>
      <c r="J64" s="8">
        <v>3</v>
      </c>
      <c r="K64" s="11">
        <f t="shared" ref="K64" si="58">100/F64*(G64+H64+I64)</f>
        <v>76.92307692307692</v>
      </c>
      <c r="L64" s="11">
        <f t="shared" ref="L64" si="59">100/F64*(H64+G64)</f>
        <v>69.230769230769226</v>
      </c>
      <c r="M64" s="11">
        <f t="shared" ref="M64" si="60">(G64*100+H64*64+I64*36+J64*16)/F64</f>
        <v>53.53846153846154</v>
      </c>
      <c r="N64" s="11">
        <f t="shared" ref="N64" si="61">(G64*5+H64*4+I64*3+J64*2)/F64</f>
        <v>3.5384615384615383</v>
      </c>
      <c r="O64" s="11">
        <f t="shared" ref="O64" si="62">(G64*100+H64*80)/F64</f>
        <v>56.92307692307692</v>
      </c>
    </row>
    <row r="65" spans="1:15" s="15" customFormat="1" ht="15.75" customHeight="1">
      <c r="A65" s="12"/>
      <c r="B65" s="13"/>
      <c r="C65" s="13"/>
      <c r="D65" s="13"/>
      <c r="E65" s="13">
        <f>SUM(E53:E63)</f>
        <v>183</v>
      </c>
      <c r="F65" s="13">
        <f>SUM(F53:F63)</f>
        <v>160</v>
      </c>
      <c r="G65" s="13">
        <f>SUM(G53:G64)</f>
        <v>13</v>
      </c>
      <c r="H65" s="13">
        <f>SUM(H53:H64)</f>
        <v>72</v>
      </c>
      <c r="I65" s="13">
        <f>SUM(I53:I64)</f>
        <v>55</v>
      </c>
      <c r="J65" s="13">
        <f>SUM(J53:J64)</f>
        <v>33</v>
      </c>
      <c r="K65" s="14">
        <f t="shared" si="7"/>
        <v>87.5</v>
      </c>
      <c r="L65" s="14">
        <f t="shared" si="2"/>
        <v>53.125</v>
      </c>
      <c r="M65" s="14">
        <f t="shared" si="3"/>
        <v>52.6</v>
      </c>
      <c r="N65" s="14">
        <f t="shared" si="4"/>
        <v>3.65</v>
      </c>
      <c r="O65" s="11">
        <f t="shared" si="5"/>
        <v>44.125</v>
      </c>
    </row>
    <row r="66" spans="1:15" s="16" customFormat="1" ht="15.75" customHeight="1">
      <c r="A66" s="8"/>
      <c r="B66" s="9"/>
      <c r="C66" s="9" t="s">
        <v>43</v>
      </c>
      <c r="D66" s="9" t="s">
        <v>23</v>
      </c>
      <c r="E66" s="9">
        <v>21</v>
      </c>
      <c r="F66" s="10">
        <f t="shared" si="31"/>
        <v>20</v>
      </c>
      <c r="G66" s="8">
        <v>5</v>
      </c>
      <c r="H66" s="10">
        <v>6</v>
      </c>
      <c r="I66" s="8">
        <v>8</v>
      </c>
      <c r="J66" s="8">
        <v>1</v>
      </c>
      <c r="K66" s="11">
        <f t="shared" si="7"/>
        <v>95</v>
      </c>
      <c r="L66" s="11">
        <f t="shared" si="2"/>
        <v>55</v>
      </c>
      <c r="M66" s="11">
        <f t="shared" si="3"/>
        <v>59.4</v>
      </c>
      <c r="N66" s="11">
        <f t="shared" si="4"/>
        <v>3.75</v>
      </c>
      <c r="O66" s="11">
        <f t="shared" si="5"/>
        <v>49</v>
      </c>
    </row>
    <row r="67" spans="1:15" s="16" customFormat="1" ht="15.75" customHeight="1">
      <c r="A67" s="8"/>
      <c r="B67" s="9"/>
      <c r="C67" s="9"/>
      <c r="D67" s="9" t="s">
        <v>22</v>
      </c>
      <c r="E67" s="9">
        <v>19</v>
      </c>
      <c r="F67" s="10">
        <f t="shared" si="31"/>
        <v>17</v>
      </c>
      <c r="G67" s="8">
        <v>0</v>
      </c>
      <c r="H67" s="10">
        <v>3</v>
      </c>
      <c r="I67" s="8">
        <v>13</v>
      </c>
      <c r="J67" s="8">
        <v>1</v>
      </c>
      <c r="K67" s="11">
        <f t="shared" si="7"/>
        <v>94.117647058823536</v>
      </c>
      <c r="L67" s="11">
        <f t="shared" si="2"/>
        <v>17.647058823529413</v>
      </c>
      <c r="M67" s="11">
        <f t="shared" si="3"/>
        <v>39.764705882352942</v>
      </c>
      <c r="N67" s="11">
        <f t="shared" si="4"/>
        <v>3.1176470588235294</v>
      </c>
      <c r="O67" s="11">
        <f t="shared" si="5"/>
        <v>14.117647058823529</v>
      </c>
    </row>
    <row r="68" spans="1:15" s="16" customFormat="1" ht="15.75" customHeight="1">
      <c r="A68" s="8"/>
      <c r="B68" s="9"/>
      <c r="C68" s="9"/>
      <c r="D68" s="9" t="s">
        <v>40</v>
      </c>
      <c r="E68" s="9">
        <v>19</v>
      </c>
      <c r="F68" s="10">
        <f t="shared" si="31"/>
        <v>17</v>
      </c>
      <c r="G68" s="8">
        <v>0</v>
      </c>
      <c r="H68" s="10">
        <v>6</v>
      </c>
      <c r="I68" s="8">
        <v>6</v>
      </c>
      <c r="J68" s="8">
        <v>5</v>
      </c>
      <c r="K68" s="11">
        <f t="shared" si="7"/>
        <v>70.588235294117652</v>
      </c>
      <c r="L68" s="11">
        <f t="shared" si="2"/>
        <v>35.294117647058826</v>
      </c>
      <c r="M68" s="11">
        <f t="shared" si="3"/>
        <v>40</v>
      </c>
      <c r="N68" s="11">
        <f t="shared" si="4"/>
        <v>3.0588235294117645</v>
      </c>
      <c r="O68" s="11">
        <f t="shared" si="5"/>
        <v>28.235294117647058</v>
      </c>
    </row>
    <row r="69" spans="1:15" s="16" customFormat="1" ht="15.75" customHeight="1">
      <c r="A69" s="8"/>
      <c r="B69" s="9"/>
      <c r="C69" s="9"/>
      <c r="D69" s="9" t="s">
        <v>32</v>
      </c>
      <c r="E69" s="9">
        <v>14</v>
      </c>
      <c r="F69" s="10">
        <f t="shared" si="31"/>
        <v>12</v>
      </c>
      <c r="G69" s="8">
        <v>3</v>
      </c>
      <c r="H69" s="10">
        <v>3</v>
      </c>
      <c r="I69" s="8">
        <v>5</v>
      </c>
      <c r="J69" s="8">
        <v>1</v>
      </c>
      <c r="K69" s="11">
        <f t="shared" si="7"/>
        <v>91.666666666666671</v>
      </c>
      <c r="L69" s="11">
        <f t="shared" si="2"/>
        <v>50</v>
      </c>
      <c r="M69" s="11">
        <f t="shared" si="3"/>
        <v>57.333333333333336</v>
      </c>
      <c r="N69" s="11">
        <f t="shared" si="4"/>
        <v>3.6666666666666665</v>
      </c>
      <c r="O69" s="11">
        <f t="shared" si="5"/>
        <v>45</v>
      </c>
    </row>
    <row r="70" spans="1:15" s="16" customFormat="1" ht="15.75" customHeight="1">
      <c r="A70" s="8"/>
      <c r="B70" s="9"/>
      <c r="C70" s="9"/>
      <c r="D70" s="9" t="s">
        <v>27</v>
      </c>
      <c r="E70" s="9">
        <v>15</v>
      </c>
      <c r="F70" s="10">
        <f t="shared" si="31"/>
        <v>14</v>
      </c>
      <c r="G70" s="8">
        <v>4</v>
      </c>
      <c r="H70" s="10">
        <v>6</v>
      </c>
      <c r="I70" s="8">
        <v>2</v>
      </c>
      <c r="J70" s="8">
        <v>2</v>
      </c>
      <c r="K70" s="11">
        <f t="shared" si="7"/>
        <v>85.714285714285722</v>
      </c>
      <c r="L70" s="11">
        <f t="shared" si="2"/>
        <v>71.428571428571431</v>
      </c>
      <c r="M70" s="11">
        <f t="shared" si="3"/>
        <v>63.428571428571431</v>
      </c>
      <c r="N70" s="11">
        <f t="shared" si="4"/>
        <v>3.8571428571428572</v>
      </c>
      <c r="O70" s="11">
        <f t="shared" ref="O70:O135" si="63">(G70*100+H70*80)/F70</f>
        <v>62.857142857142854</v>
      </c>
    </row>
    <row r="71" spans="1:15" s="16" customFormat="1" ht="15.75" customHeight="1">
      <c r="A71" s="8"/>
      <c r="B71" s="9"/>
      <c r="C71" s="9"/>
      <c r="D71" s="9" t="s">
        <v>35</v>
      </c>
      <c r="E71" s="9">
        <v>15</v>
      </c>
      <c r="F71" s="10">
        <f t="shared" si="31"/>
        <v>12</v>
      </c>
      <c r="G71" s="8">
        <v>1</v>
      </c>
      <c r="H71" s="10">
        <v>4</v>
      </c>
      <c r="I71" s="8">
        <v>3</v>
      </c>
      <c r="J71" s="8">
        <v>4</v>
      </c>
      <c r="K71" s="11">
        <f t="shared" si="7"/>
        <v>66.666666666666671</v>
      </c>
      <c r="L71" s="11">
        <f t="shared" si="2"/>
        <v>41.666666666666671</v>
      </c>
      <c r="M71" s="11">
        <f t="shared" si="3"/>
        <v>44</v>
      </c>
      <c r="N71" s="11">
        <f t="shared" si="4"/>
        <v>3.1666666666666665</v>
      </c>
      <c r="O71" s="11">
        <f t="shared" si="63"/>
        <v>35</v>
      </c>
    </row>
    <row r="72" spans="1:15" s="16" customFormat="1" ht="15.75" customHeight="1">
      <c r="A72" s="8"/>
      <c r="B72" s="9"/>
      <c r="C72" s="9"/>
      <c r="D72" s="9" t="s">
        <v>60</v>
      </c>
      <c r="E72" s="9">
        <v>14</v>
      </c>
      <c r="F72" s="10">
        <f t="shared" si="31"/>
        <v>11</v>
      </c>
      <c r="G72" s="8">
        <v>0</v>
      </c>
      <c r="H72" s="10">
        <v>2</v>
      </c>
      <c r="I72" s="8">
        <v>3</v>
      </c>
      <c r="J72" s="8">
        <v>6</v>
      </c>
      <c r="K72" s="11">
        <f t="shared" ref="K72" si="64">100/F72*(G72+H72+I72)</f>
        <v>45.45454545454546</v>
      </c>
      <c r="L72" s="11">
        <f t="shared" ref="L72" si="65">100/F72*(H72+G72)</f>
        <v>18.181818181818183</v>
      </c>
      <c r="M72" s="11">
        <f t="shared" ref="M72" si="66">(G72*100+H72*64+I72*36+J72*16)/F72</f>
        <v>30.181818181818183</v>
      </c>
      <c r="N72" s="11">
        <f t="shared" ref="N72" si="67">(G72*5+H72*4+I72*3+J72*2)/F72</f>
        <v>2.6363636363636362</v>
      </c>
      <c r="O72" s="11">
        <f t="shared" ref="O72" si="68">(G72*100+H72*80)/F72</f>
        <v>14.545454545454545</v>
      </c>
    </row>
    <row r="73" spans="1:15" s="15" customFormat="1" ht="15.75" customHeight="1">
      <c r="A73" s="12"/>
      <c r="B73" s="13"/>
      <c r="C73" s="13"/>
      <c r="D73" s="13"/>
      <c r="E73" s="13">
        <f>SUM(E66:E72)</f>
        <v>117</v>
      </c>
      <c r="F73" s="13">
        <f>SUM(F66:F71)</f>
        <v>92</v>
      </c>
      <c r="G73" s="13">
        <f>SUM(G66:G72)</f>
        <v>13</v>
      </c>
      <c r="H73" s="13">
        <f>SUM(H66:H72)</f>
        <v>30</v>
      </c>
      <c r="I73" s="13">
        <f>SUM(I66:I72)</f>
        <v>40</v>
      </c>
      <c r="J73" s="13">
        <f>SUM(J66:J72)</f>
        <v>20</v>
      </c>
      <c r="K73" s="14">
        <f t="shared" ref="K73:K78" si="69">100/F73*(G73+H73+I73)</f>
        <v>90.217391304347828</v>
      </c>
      <c r="L73" s="14">
        <f t="shared" ref="L73:L78" si="70">100/F73*(H73+G73)</f>
        <v>46.739130434782609</v>
      </c>
      <c r="M73" s="14">
        <f t="shared" ref="M73:M78" si="71">(G73*100+H73*64+I73*36+J73*16)/F73</f>
        <v>54.130434782608695</v>
      </c>
      <c r="N73" s="14">
        <f t="shared" ref="N73:N78" si="72">(G73*5+H73*4+I73*3+J73*2)/F73</f>
        <v>3.75</v>
      </c>
      <c r="O73" s="11">
        <f t="shared" si="63"/>
        <v>40.217391304347828</v>
      </c>
    </row>
    <row r="74" spans="1:15" s="15" customFormat="1" ht="15.75" customHeight="1">
      <c r="A74" s="12"/>
      <c r="B74" s="13"/>
      <c r="C74" s="13"/>
      <c r="D74" s="13"/>
      <c r="E74" s="13">
        <f>E73+E65</f>
        <v>300</v>
      </c>
      <c r="F74" s="13">
        <f>F73+F65</f>
        <v>252</v>
      </c>
      <c r="G74" s="13">
        <f t="shared" ref="G74:J74" si="73">G73+G65</f>
        <v>26</v>
      </c>
      <c r="H74" s="13">
        <f t="shared" si="73"/>
        <v>102</v>
      </c>
      <c r="I74" s="13">
        <f t="shared" si="73"/>
        <v>95</v>
      </c>
      <c r="J74" s="13">
        <f t="shared" si="73"/>
        <v>53</v>
      </c>
      <c r="K74" s="14">
        <f t="shared" si="69"/>
        <v>88.492063492063494</v>
      </c>
      <c r="L74" s="14">
        <f t="shared" si="70"/>
        <v>50.793650793650791</v>
      </c>
      <c r="M74" s="14">
        <f t="shared" si="71"/>
        <v>53.158730158730158</v>
      </c>
      <c r="N74" s="14">
        <f t="shared" si="72"/>
        <v>3.6865079365079363</v>
      </c>
      <c r="O74" s="11">
        <f t="shared" si="63"/>
        <v>42.698412698412696</v>
      </c>
    </row>
    <row r="75" spans="1:15" s="16" customFormat="1" ht="15.75" customHeight="1">
      <c r="A75" s="8"/>
      <c r="B75" s="9" t="s">
        <v>12</v>
      </c>
      <c r="C75" s="9" t="s">
        <v>64</v>
      </c>
      <c r="D75" s="9" t="s">
        <v>23</v>
      </c>
      <c r="E75" s="9">
        <v>21</v>
      </c>
      <c r="F75" s="10">
        <f t="shared" si="31"/>
        <v>20</v>
      </c>
      <c r="G75" s="8">
        <v>0</v>
      </c>
      <c r="H75" s="10">
        <v>5</v>
      </c>
      <c r="I75" s="8">
        <v>8</v>
      </c>
      <c r="J75" s="8">
        <v>7</v>
      </c>
      <c r="K75" s="11">
        <f t="shared" si="69"/>
        <v>65</v>
      </c>
      <c r="L75" s="11">
        <f t="shared" si="70"/>
        <v>25</v>
      </c>
      <c r="M75" s="11">
        <f t="shared" si="71"/>
        <v>36</v>
      </c>
      <c r="N75" s="11">
        <f t="shared" si="72"/>
        <v>2.9</v>
      </c>
      <c r="O75" s="11">
        <f t="shared" si="63"/>
        <v>20</v>
      </c>
    </row>
    <row r="76" spans="1:15" s="16" customFormat="1" ht="15.75" customHeight="1">
      <c r="A76" s="8"/>
      <c r="B76" s="9"/>
      <c r="C76" s="9"/>
      <c r="D76" s="9" t="s">
        <v>22</v>
      </c>
      <c r="E76" s="9">
        <v>19</v>
      </c>
      <c r="F76" s="10">
        <f t="shared" si="31"/>
        <v>19</v>
      </c>
      <c r="G76" s="8">
        <v>0</v>
      </c>
      <c r="H76" s="10">
        <v>2</v>
      </c>
      <c r="I76" s="8">
        <v>8</v>
      </c>
      <c r="J76" s="8">
        <v>9</v>
      </c>
      <c r="K76" s="11">
        <f t="shared" si="69"/>
        <v>52.631578947368425</v>
      </c>
      <c r="L76" s="11">
        <f t="shared" si="70"/>
        <v>10.526315789473685</v>
      </c>
      <c r="M76" s="11">
        <f t="shared" si="71"/>
        <v>29.473684210526315</v>
      </c>
      <c r="N76" s="11">
        <f t="shared" si="72"/>
        <v>2.6315789473684212</v>
      </c>
      <c r="O76" s="11">
        <f t="shared" si="63"/>
        <v>8.4210526315789469</v>
      </c>
    </row>
    <row r="77" spans="1:15" s="16" customFormat="1" ht="15.75" customHeight="1">
      <c r="A77" s="8"/>
      <c r="B77" s="9"/>
      <c r="C77" s="9"/>
      <c r="D77" s="9" t="s">
        <v>26</v>
      </c>
      <c r="E77" s="9">
        <v>13</v>
      </c>
      <c r="F77" s="10">
        <f t="shared" si="31"/>
        <v>14</v>
      </c>
      <c r="G77" s="8">
        <v>1</v>
      </c>
      <c r="H77" s="10">
        <v>3</v>
      </c>
      <c r="I77" s="8">
        <v>4</v>
      </c>
      <c r="J77" s="8">
        <v>6</v>
      </c>
      <c r="K77" s="11">
        <f t="shared" si="69"/>
        <v>57.142857142857146</v>
      </c>
      <c r="L77" s="11">
        <f t="shared" si="70"/>
        <v>28.571428571428573</v>
      </c>
      <c r="M77" s="11">
        <f t="shared" si="71"/>
        <v>38</v>
      </c>
      <c r="N77" s="11">
        <f t="shared" si="72"/>
        <v>2.9285714285714284</v>
      </c>
      <c r="O77" s="11">
        <f t="shared" si="63"/>
        <v>24.285714285714285</v>
      </c>
    </row>
    <row r="78" spans="1:15" s="15" customFormat="1" ht="15.75" customHeight="1">
      <c r="A78" s="12"/>
      <c r="B78" s="13"/>
      <c r="C78" s="13"/>
      <c r="D78" s="13"/>
      <c r="E78" s="13">
        <f>SUM(E75:E77)</f>
        <v>53</v>
      </c>
      <c r="F78" s="13">
        <f>SUM(F75:F77)</f>
        <v>53</v>
      </c>
      <c r="G78" s="13">
        <f t="shared" ref="G78:J78" si="74">SUM(G75:G77)</f>
        <v>1</v>
      </c>
      <c r="H78" s="13">
        <f t="shared" si="74"/>
        <v>10</v>
      </c>
      <c r="I78" s="13">
        <f t="shared" si="74"/>
        <v>20</v>
      </c>
      <c r="J78" s="13">
        <f t="shared" si="74"/>
        <v>22</v>
      </c>
      <c r="K78" s="14">
        <f t="shared" si="69"/>
        <v>58.490566037735853</v>
      </c>
      <c r="L78" s="14">
        <f t="shared" si="70"/>
        <v>20.754716981132077</v>
      </c>
      <c r="M78" s="14">
        <f t="shared" si="71"/>
        <v>34.188679245283019</v>
      </c>
      <c r="N78" s="14">
        <f t="shared" si="72"/>
        <v>2.8113207547169812</v>
      </c>
      <c r="O78" s="11">
        <f t="shared" si="63"/>
        <v>16.981132075471699</v>
      </c>
    </row>
    <row r="79" spans="1:15" s="16" customFormat="1" ht="15.75" customHeight="1">
      <c r="A79" s="8"/>
      <c r="B79" s="9"/>
      <c r="C79" s="9" t="s">
        <v>13</v>
      </c>
      <c r="D79" s="9" t="s">
        <v>40</v>
      </c>
      <c r="E79" s="9">
        <v>20</v>
      </c>
      <c r="F79" s="10">
        <f t="shared" si="31"/>
        <v>17</v>
      </c>
      <c r="G79" s="8">
        <v>4</v>
      </c>
      <c r="H79" s="10">
        <v>5</v>
      </c>
      <c r="I79" s="8">
        <v>5</v>
      </c>
      <c r="J79" s="8">
        <v>3</v>
      </c>
      <c r="K79" s="11">
        <f t="shared" ref="K79:K138" si="75">100/F79*(G79+H79+I79)</f>
        <v>82.352941176470594</v>
      </c>
      <c r="L79" s="11">
        <f t="shared" ref="L79:L138" si="76">100/F79*(H79+G79)</f>
        <v>52.941176470588239</v>
      </c>
      <c r="M79" s="11">
        <f t="shared" ref="M79:M138" si="77">(G79*100+H79*64+I79*36+J79*16)/F79</f>
        <v>55.764705882352942</v>
      </c>
      <c r="N79" s="11">
        <f t="shared" ref="N79:N138" si="78">(G79*5+H79*4+I79*3+J79*2)/F79</f>
        <v>3.5882352941176472</v>
      </c>
      <c r="O79" s="11">
        <f t="shared" si="63"/>
        <v>47.058823529411768</v>
      </c>
    </row>
    <row r="80" spans="1:15" s="16" customFormat="1" ht="15.75" customHeight="1">
      <c r="A80" s="8"/>
      <c r="B80" s="9"/>
      <c r="C80" s="9"/>
      <c r="D80" s="9" t="s">
        <v>29</v>
      </c>
      <c r="E80" s="9">
        <v>15</v>
      </c>
      <c r="F80" s="10">
        <f t="shared" si="31"/>
        <v>15</v>
      </c>
      <c r="G80" s="8">
        <v>2</v>
      </c>
      <c r="H80" s="10">
        <v>4</v>
      </c>
      <c r="I80" s="8">
        <v>5</v>
      </c>
      <c r="J80" s="8">
        <v>4</v>
      </c>
      <c r="K80" s="11">
        <f t="shared" si="75"/>
        <v>73.333333333333343</v>
      </c>
      <c r="L80" s="11">
        <f t="shared" si="76"/>
        <v>40</v>
      </c>
      <c r="M80" s="11">
        <f t="shared" si="77"/>
        <v>46.666666666666664</v>
      </c>
      <c r="N80" s="11">
        <f t="shared" si="78"/>
        <v>3.2666666666666666</v>
      </c>
      <c r="O80" s="11">
        <f t="shared" si="63"/>
        <v>34.666666666666664</v>
      </c>
    </row>
    <row r="81" spans="1:15" s="16" customFormat="1" ht="15.75" customHeight="1">
      <c r="A81" s="8"/>
      <c r="B81" s="9"/>
      <c r="C81" s="9"/>
      <c r="D81" s="9" t="s">
        <v>41</v>
      </c>
      <c r="E81" s="9">
        <v>13</v>
      </c>
      <c r="F81" s="10">
        <f t="shared" si="31"/>
        <v>11</v>
      </c>
      <c r="G81" s="8">
        <v>0</v>
      </c>
      <c r="H81" s="10">
        <v>3</v>
      </c>
      <c r="I81" s="8">
        <v>5</v>
      </c>
      <c r="J81" s="8">
        <v>3</v>
      </c>
      <c r="K81" s="11">
        <f t="shared" ref="K81" si="79">100/F81*(G81+H81+I81)</f>
        <v>72.727272727272734</v>
      </c>
      <c r="L81" s="11">
        <f t="shared" ref="L81" si="80">100/F81*(H81+G81)</f>
        <v>27.272727272727273</v>
      </c>
      <c r="M81" s="11">
        <f t="shared" ref="M81" si="81">(G81*100+H81*64+I81*36+J81*16)/F81</f>
        <v>38.18181818181818</v>
      </c>
      <c r="N81" s="11">
        <f t="shared" ref="N81" si="82">(G81*5+H81*4+I81*3+J81*2)/F81</f>
        <v>3</v>
      </c>
      <c r="O81" s="11">
        <f t="shared" ref="O81" si="83">(G81*100+H81*80)/F81</f>
        <v>21.818181818181817</v>
      </c>
    </row>
    <row r="82" spans="1:15" s="16" customFormat="1" ht="15.75" customHeight="1">
      <c r="A82" s="8"/>
      <c r="B82" s="9"/>
      <c r="C82" s="9"/>
      <c r="D82" s="9" t="s">
        <v>32</v>
      </c>
      <c r="E82" s="9">
        <v>15</v>
      </c>
      <c r="F82" s="10">
        <f t="shared" si="31"/>
        <v>12</v>
      </c>
      <c r="G82" s="8">
        <v>2</v>
      </c>
      <c r="H82" s="10">
        <v>3</v>
      </c>
      <c r="I82" s="8">
        <v>4</v>
      </c>
      <c r="J82" s="8">
        <v>3</v>
      </c>
      <c r="K82" s="11">
        <f t="shared" si="75"/>
        <v>75</v>
      </c>
      <c r="L82" s="11">
        <f t="shared" si="76"/>
        <v>41.666666666666671</v>
      </c>
      <c r="M82" s="11">
        <f t="shared" si="77"/>
        <v>48.666666666666664</v>
      </c>
      <c r="N82" s="11">
        <f t="shared" si="78"/>
        <v>3.3333333333333335</v>
      </c>
      <c r="O82" s="11">
        <f t="shared" si="63"/>
        <v>36.666666666666664</v>
      </c>
    </row>
    <row r="83" spans="1:15" s="16" customFormat="1" ht="15.75" customHeight="1">
      <c r="A83" s="8"/>
      <c r="B83" s="9"/>
      <c r="C83" s="9"/>
      <c r="D83" s="9" t="s">
        <v>27</v>
      </c>
      <c r="E83" s="9">
        <v>15</v>
      </c>
      <c r="F83" s="10">
        <f t="shared" si="31"/>
        <v>14</v>
      </c>
      <c r="G83" s="8">
        <v>0</v>
      </c>
      <c r="H83" s="10">
        <v>6</v>
      </c>
      <c r="I83" s="8">
        <v>6</v>
      </c>
      <c r="J83" s="8">
        <v>2</v>
      </c>
      <c r="K83" s="11">
        <f t="shared" si="75"/>
        <v>85.714285714285722</v>
      </c>
      <c r="L83" s="11">
        <f t="shared" si="76"/>
        <v>42.857142857142861</v>
      </c>
      <c r="M83" s="11">
        <f t="shared" si="77"/>
        <v>45.142857142857146</v>
      </c>
      <c r="N83" s="11">
        <f t="shared" si="78"/>
        <v>3.2857142857142856</v>
      </c>
      <c r="O83" s="11">
        <f t="shared" si="63"/>
        <v>34.285714285714285</v>
      </c>
    </row>
    <row r="84" spans="1:15" s="16" customFormat="1" ht="15.75" customHeight="1">
      <c r="A84" s="8"/>
      <c r="B84" s="9"/>
      <c r="C84" s="9"/>
      <c r="D84" s="9" t="s">
        <v>56</v>
      </c>
      <c r="E84" s="9">
        <v>20</v>
      </c>
      <c r="F84" s="10">
        <f t="shared" si="31"/>
        <v>19</v>
      </c>
      <c r="G84" s="8">
        <v>4</v>
      </c>
      <c r="H84" s="10">
        <v>4</v>
      </c>
      <c r="I84" s="8">
        <v>7</v>
      </c>
      <c r="J84" s="8">
        <v>4</v>
      </c>
      <c r="K84" s="11">
        <f t="shared" si="75"/>
        <v>78.94736842105263</v>
      </c>
      <c r="L84" s="11">
        <f t="shared" si="76"/>
        <v>42.10526315789474</v>
      </c>
      <c r="M84" s="11">
        <f t="shared" si="77"/>
        <v>51.157894736842103</v>
      </c>
      <c r="N84" s="11">
        <f t="shared" si="78"/>
        <v>3.4210526315789473</v>
      </c>
      <c r="O84" s="11">
        <f t="shared" si="63"/>
        <v>37.89473684210526</v>
      </c>
    </row>
    <row r="85" spans="1:15" s="16" customFormat="1" ht="15.75" customHeight="1">
      <c r="A85" s="8"/>
      <c r="B85" s="9"/>
      <c r="C85" s="9"/>
      <c r="D85" s="9">
        <v>10</v>
      </c>
      <c r="E85" s="9">
        <v>19</v>
      </c>
      <c r="F85" s="10">
        <f t="shared" si="31"/>
        <v>15</v>
      </c>
      <c r="G85" s="8">
        <v>2</v>
      </c>
      <c r="H85" s="10">
        <v>5</v>
      </c>
      <c r="I85" s="8">
        <v>5</v>
      </c>
      <c r="J85" s="8">
        <v>3</v>
      </c>
      <c r="K85" s="11">
        <f t="shared" si="75"/>
        <v>80</v>
      </c>
      <c r="L85" s="11">
        <f t="shared" si="76"/>
        <v>46.666666666666671</v>
      </c>
      <c r="M85" s="11">
        <f t="shared" si="77"/>
        <v>49.866666666666667</v>
      </c>
      <c r="N85" s="11">
        <f t="shared" si="78"/>
        <v>3.4</v>
      </c>
      <c r="O85" s="11">
        <f t="shared" si="63"/>
        <v>40</v>
      </c>
    </row>
    <row r="86" spans="1:15" s="15" customFormat="1" ht="15.75" customHeight="1">
      <c r="A86" s="12"/>
      <c r="B86" s="13"/>
      <c r="C86" s="13"/>
      <c r="D86" s="13"/>
      <c r="E86" s="13">
        <f>SUM(E79:E85)</f>
        <v>117</v>
      </c>
      <c r="F86" s="13">
        <f>SUM(F79:F85)</f>
        <v>103</v>
      </c>
      <c r="G86" s="13">
        <f t="shared" ref="G86:J86" si="84">SUM(G79:G85)</f>
        <v>14</v>
      </c>
      <c r="H86" s="13">
        <f t="shared" si="84"/>
        <v>30</v>
      </c>
      <c r="I86" s="13">
        <f t="shared" si="84"/>
        <v>37</v>
      </c>
      <c r="J86" s="13">
        <f t="shared" si="84"/>
        <v>22</v>
      </c>
      <c r="K86" s="14">
        <f t="shared" si="75"/>
        <v>78.640776699029132</v>
      </c>
      <c r="L86" s="14">
        <f t="shared" si="76"/>
        <v>42.71844660194175</v>
      </c>
      <c r="M86" s="14">
        <f t="shared" si="77"/>
        <v>48.582524271844662</v>
      </c>
      <c r="N86" s="14">
        <f t="shared" si="78"/>
        <v>3.349514563106796</v>
      </c>
      <c r="O86" s="11">
        <f t="shared" si="63"/>
        <v>36.893203883495147</v>
      </c>
    </row>
    <row r="87" spans="1:15" s="16" customFormat="1" ht="15.75" customHeight="1">
      <c r="A87" s="8"/>
      <c r="B87" s="9"/>
      <c r="C87" s="9" t="s">
        <v>44</v>
      </c>
      <c r="D87" s="9" t="s">
        <v>33</v>
      </c>
      <c r="E87" s="9">
        <v>17</v>
      </c>
      <c r="F87" s="10">
        <f t="shared" si="31"/>
        <v>15</v>
      </c>
      <c r="G87" s="8">
        <v>0</v>
      </c>
      <c r="H87" s="10">
        <v>3</v>
      </c>
      <c r="I87" s="8">
        <v>9</v>
      </c>
      <c r="J87" s="8">
        <v>3</v>
      </c>
      <c r="K87" s="11">
        <f t="shared" si="75"/>
        <v>80</v>
      </c>
      <c r="L87" s="11">
        <f t="shared" si="76"/>
        <v>20</v>
      </c>
      <c r="M87" s="11">
        <f t="shared" si="77"/>
        <v>37.6</v>
      </c>
      <c r="N87" s="11">
        <f t="shared" si="78"/>
        <v>3</v>
      </c>
      <c r="O87" s="11">
        <f t="shared" si="63"/>
        <v>16</v>
      </c>
    </row>
    <row r="88" spans="1:15" s="16" customFormat="1" ht="15.75" customHeight="1">
      <c r="A88" s="8"/>
      <c r="B88" s="9"/>
      <c r="C88" s="9"/>
      <c r="D88" s="9" t="s">
        <v>30</v>
      </c>
      <c r="E88" s="9">
        <v>18</v>
      </c>
      <c r="F88" s="10">
        <f t="shared" si="31"/>
        <v>15</v>
      </c>
      <c r="G88" s="8">
        <v>0</v>
      </c>
      <c r="H88" s="10">
        <v>1</v>
      </c>
      <c r="I88" s="8">
        <v>11</v>
      </c>
      <c r="J88" s="8">
        <v>3</v>
      </c>
      <c r="K88" s="11">
        <f t="shared" si="75"/>
        <v>80</v>
      </c>
      <c r="L88" s="11">
        <f t="shared" si="76"/>
        <v>6.666666666666667</v>
      </c>
      <c r="M88" s="11">
        <f t="shared" si="77"/>
        <v>33.866666666666667</v>
      </c>
      <c r="N88" s="11">
        <f t="shared" si="78"/>
        <v>2.8666666666666667</v>
      </c>
      <c r="O88" s="11">
        <f t="shared" si="63"/>
        <v>5.333333333333333</v>
      </c>
    </row>
    <row r="89" spans="1:15" s="16" customFormat="1" ht="15.75" customHeight="1">
      <c r="A89" s="8"/>
      <c r="B89" s="9"/>
      <c r="C89" s="9"/>
      <c r="D89" s="9" t="s">
        <v>25</v>
      </c>
      <c r="E89" s="9">
        <v>16</v>
      </c>
      <c r="F89" s="10">
        <f t="shared" si="31"/>
        <v>15</v>
      </c>
      <c r="G89" s="8">
        <v>4</v>
      </c>
      <c r="H89" s="10">
        <v>4</v>
      </c>
      <c r="I89" s="8">
        <v>6</v>
      </c>
      <c r="J89" s="8">
        <v>1</v>
      </c>
      <c r="K89" s="11">
        <f t="shared" si="75"/>
        <v>93.333333333333343</v>
      </c>
      <c r="L89" s="11">
        <f t="shared" si="76"/>
        <v>53.333333333333336</v>
      </c>
      <c r="M89" s="11">
        <f t="shared" si="77"/>
        <v>59.2</v>
      </c>
      <c r="N89" s="11">
        <f t="shared" si="78"/>
        <v>3.7333333333333334</v>
      </c>
      <c r="O89" s="11">
        <f t="shared" si="63"/>
        <v>48</v>
      </c>
    </row>
    <row r="90" spans="1:15" s="16" customFormat="1" ht="15.75" customHeight="1">
      <c r="A90" s="8"/>
      <c r="B90" s="9"/>
      <c r="C90" s="9"/>
      <c r="D90" s="9" t="s">
        <v>24</v>
      </c>
      <c r="E90" s="9">
        <v>17</v>
      </c>
      <c r="F90" s="10">
        <f t="shared" si="31"/>
        <v>12</v>
      </c>
      <c r="G90" s="8">
        <v>1</v>
      </c>
      <c r="H90" s="10">
        <v>4</v>
      </c>
      <c r="I90" s="8">
        <v>6</v>
      </c>
      <c r="J90" s="8">
        <v>1</v>
      </c>
      <c r="K90" s="11">
        <v>91.666666666666671</v>
      </c>
      <c r="L90" s="11">
        <v>41.666666666666671</v>
      </c>
      <c r="M90" s="11">
        <v>49</v>
      </c>
      <c r="N90" s="11">
        <v>3.4166666666666665</v>
      </c>
      <c r="O90" s="11">
        <v>35</v>
      </c>
    </row>
    <row r="91" spans="1:15" s="16" customFormat="1" ht="15.75" customHeight="1">
      <c r="A91" s="8"/>
      <c r="B91" s="9"/>
      <c r="C91" s="9"/>
      <c r="D91" s="9" t="s">
        <v>58</v>
      </c>
      <c r="E91" s="9">
        <v>16</v>
      </c>
      <c r="F91" s="10">
        <f t="shared" si="31"/>
        <v>9</v>
      </c>
      <c r="G91" s="8">
        <v>0</v>
      </c>
      <c r="H91" s="10">
        <v>3</v>
      </c>
      <c r="I91" s="8">
        <v>5</v>
      </c>
      <c r="J91" s="8">
        <v>1</v>
      </c>
      <c r="K91" s="11">
        <f t="shared" si="75"/>
        <v>88.888888888888886</v>
      </c>
      <c r="L91" s="11">
        <f t="shared" si="76"/>
        <v>33.333333333333329</v>
      </c>
      <c r="M91" s="11">
        <f t="shared" si="77"/>
        <v>43.111111111111114</v>
      </c>
      <c r="N91" s="11">
        <f t="shared" si="78"/>
        <v>3.2222222222222223</v>
      </c>
      <c r="O91" s="11">
        <f t="shared" si="63"/>
        <v>26.666666666666668</v>
      </c>
    </row>
    <row r="92" spans="1:15" s="16" customFormat="1" ht="15.75" customHeight="1">
      <c r="A92" s="8"/>
      <c r="B92" s="9"/>
      <c r="C92" s="9"/>
      <c r="D92" s="9">
        <v>10</v>
      </c>
      <c r="E92" s="9">
        <v>18</v>
      </c>
      <c r="F92" s="10">
        <f t="shared" si="31"/>
        <v>15</v>
      </c>
      <c r="G92" s="8">
        <v>6</v>
      </c>
      <c r="H92" s="10">
        <v>0</v>
      </c>
      <c r="I92" s="8">
        <v>5</v>
      </c>
      <c r="J92" s="8">
        <v>4</v>
      </c>
      <c r="K92" s="11">
        <f t="shared" si="75"/>
        <v>73.333333333333343</v>
      </c>
      <c r="L92" s="11">
        <f t="shared" si="76"/>
        <v>40</v>
      </c>
      <c r="M92" s="11">
        <f t="shared" si="77"/>
        <v>56.266666666666666</v>
      </c>
      <c r="N92" s="11">
        <f t="shared" si="78"/>
        <v>3.5333333333333332</v>
      </c>
      <c r="O92" s="11">
        <f t="shared" si="63"/>
        <v>40</v>
      </c>
    </row>
    <row r="93" spans="1:15" s="15" customFormat="1" ht="15.75" customHeight="1">
      <c r="A93" s="12"/>
      <c r="B93" s="13"/>
      <c r="C93" s="13"/>
      <c r="D93" s="13"/>
      <c r="E93" s="13">
        <f t="shared" ref="E93:J93" si="85">SUM(E87:E92)</f>
        <v>102</v>
      </c>
      <c r="F93" s="13">
        <f t="shared" si="85"/>
        <v>81</v>
      </c>
      <c r="G93" s="13">
        <f t="shared" si="85"/>
        <v>11</v>
      </c>
      <c r="H93" s="13">
        <f t="shared" si="85"/>
        <v>15</v>
      </c>
      <c r="I93" s="13">
        <f t="shared" si="85"/>
        <v>42</v>
      </c>
      <c r="J93" s="13">
        <f t="shared" si="85"/>
        <v>13</v>
      </c>
      <c r="K93" s="14">
        <f t="shared" si="75"/>
        <v>83.950617283950606</v>
      </c>
      <c r="L93" s="14">
        <f t="shared" si="76"/>
        <v>32.098765432098766</v>
      </c>
      <c r="M93" s="14">
        <f t="shared" si="77"/>
        <v>46.666666666666664</v>
      </c>
      <c r="N93" s="14">
        <f t="shared" si="78"/>
        <v>3.2962962962962963</v>
      </c>
      <c r="O93" s="11">
        <f t="shared" si="63"/>
        <v>28.395061728395063</v>
      </c>
    </row>
    <row r="94" spans="1:15" s="16" customFormat="1" ht="15.75" customHeight="1">
      <c r="A94" s="8"/>
      <c r="B94" s="9"/>
      <c r="C94" s="9" t="s">
        <v>14</v>
      </c>
      <c r="D94" s="9" t="s">
        <v>36</v>
      </c>
      <c r="E94" s="9">
        <v>18</v>
      </c>
      <c r="F94" s="10">
        <f>G94+H94+I94+J94</f>
        <v>13</v>
      </c>
      <c r="G94" s="8">
        <v>3</v>
      </c>
      <c r="H94" s="10">
        <v>2</v>
      </c>
      <c r="I94" s="8">
        <v>6</v>
      </c>
      <c r="J94" s="8">
        <v>2</v>
      </c>
      <c r="K94" s="11">
        <f t="shared" si="75"/>
        <v>84.615384615384613</v>
      </c>
      <c r="L94" s="11">
        <f t="shared" si="76"/>
        <v>38.46153846153846</v>
      </c>
      <c r="M94" s="11">
        <f t="shared" si="77"/>
        <v>52</v>
      </c>
      <c r="N94" s="11">
        <f t="shared" si="78"/>
        <v>3.4615384615384617</v>
      </c>
      <c r="O94" s="11">
        <f t="shared" si="63"/>
        <v>35.384615384615387</v>
      </c>
    </row>
    <row r="95" spans="1:15" s="15" customFormat="1" ht="15.75" customHeight="1">
      <c r="A95" s="12"/>
      <c r="B95" s="13"/>
      <c r="C95" s="13"/>
      <c r="D95" s="13"/>
      <c r="E95" s="13">
        <f>SUM(E94:E94)</f>
        <v>18</v>
      </c>
      <c r="F95" s="13">
        <f>F94</f>
        <v>13</v>
      </c>
      <c r="G95" s="13">
        <f t="shared" ref="G95:J95" si="86">G94</f>
        <v>3</v>
      </c>
      <c r="H95" s="13">
        <f t="shared" si="86"/>
        <v>2</v>
      </c>
      <c r="I95" s="13">
        <f t="shared" si="86"/>
        <v>6</v>
      </c>
      <c r="J95" s="13">
        <f t="shared" si="86"/>
        <v>2</v>
      </c>
      <c r="K95" s="14">
        <f t="shared" si="75"/>
        <v>84.615384615384613</v>
      </c>
      <c r="L95" s="14">
        <f t="shared" si="76"/>
        <v>38.46153846153846</v>
      </c>
      <c r="M95" s="14">
        <f t="shared" si="77"/>
        <v>52</v>
      </c>
      <c r="N95" s="14">
        <f t="shared" si="78"/>
        <v>3.4615384615384617</v>
      </c>
      <c r="O95" s="11">
        <f t="shared" si="63"/>
        <v>35.384615384615387</v>
      </c>
    </row>
    <row r="96" spans="1:15" s="16" customFormat="1" ht="15.75" customHeight="1">
      <c r="A96" s="8"/>
      <c r="B96" s="9" t="s">
        <v>20</v>
      </c>
      <c r="C96" s="9"/>
      <c r="D96" s="9" t="s">
        <v>32</v>
      </c>
      <c r="E96" s="9">
        <v>15</v>
      </c>
      <c r="F96" s="10">
        <f t="shared" si="31"/>
        <v>14</v>
      </c>
      <c r="G96" s="8">
        <v>0</v>
      </c>
      <c r="H96" s="10">
        <v>4</v>
      </c>
      <c r="I96" s="8">
        <v>10</v>
      </c>
      <c r="J96" s="8">
        <v>0</v>
      </c>
      <c r="K96" s="31">
        <f>100/F96*(G96+H96+I96)</f>
        <v>100</v>
      </c>
      <c r="L96" s="31">
        <f t="shared" ref="L96:L100" si="87">100/F96*(H96+G96)</f>
        <v>28.571428571428573</v>
      </c>
      <c r="M96" s="31">
        <f t="shared" ref="M96:M100" si="88">(G96*100+H96*64+I96*36+J96*16)/F96</f>
        <v>44</v>
      </c>
      <c r="N96" s="31">
        <f t="shared" ref="N96:N100" si="89">(G96*5+H96*4+I96*3+J96*2)/F96</f>
        <v>3.2857142857142856</v>
      </c>
      <c r="O96" s="11">
        <f t="shared" ref="O96:O100" si="90">(G96*100+H96*80)/F96</f>
        <v>22.857142857142858</v>
      </c>
    </row>
    <row r="97" spans="1:15" s="16" customFormat="1" ht="15.75" customHeight="1">
      <c r="A97" s="8"/>
      <c r="B97" s="9"/>
      <c r="C97" s="9"/>
      <c r="D97" s="9" t="s">
        <v>27</v>
      </c>
      <c r="E97" s="9">
        <v>15</v>
      </c>
      <c r="F97" s="10">
        <f t="shared" si="31"/>
        <v>14</v>
      </c>
      <c r="G97" s="8">
        <v>0</v>
      </c>
      <c r="H97" s="10">
        <v>5</v>
      </c>
      <c r="I97" s="8">
        <v>7</v>
      </c>
      <c r="J97" s="8">
        <v>2</v>
      </c>
      <c r="K97" s="31">
        <f>100/F97*(G97+H97+I97)</f>
        <v>85.714285714285722</v>
      </c>
      <c r="L97" s="31">
        <f t="shared" si="87"/>
        <v>35.714285714285715</v>
      </c>
      <c r="M97" s="31">
        <f t="shared" si="88"/>
        <v>43.142857142857146</v>
      </c>
      <c r="N97" s="31">
        <f t="shared" si="89"/>
        <v>3.2142857142857144</v>
      </c>
      <c r="O97" s="11">
        <f t="shared" si="90"/>
        <v>28.571428571428573</v>
      </c>
    </row>
    <row r="98" spans="1:15" s="16" customFormat="1" ht="15.75" customHeight="1">
      <c r="A98" s="8"/>
      <c r="B98" s="9"/>
      <c r="C98" s="9"/>
      <c r="D98" s="9" t="s">
        <v>35</v>
      </c>
      <c r="E98" s="9">
        <v>15</v>
      </c>
      <c r="F98" s="10">
        <f>G98+H98+I98+J98</f>
        <v>13</v>
      </c>
      <c r="G98" s="8">
        <v>0</v>
      </c>
      <c r="H98" s="10">
        <v>3</v>
      </c>
      <c r="I98" s="8">
        <v>8</v>
      </c>
      <c r="J98" s="8">
        <v>2</v>
      </c>
      <c r="K98" s="31">
        <f t="shared" ref="K98:K109" si="91">100/F98*(G98+H98+I98)</f>
        <v>84.615384615384613</v>
      </c>
      <c r="L98" s="31">
        <f t="shared" si="87"/>
        <v>23.076923076923077</v>
      </c>
      <c r="M98" s="31">
        <f t="shared" si="88"/>
        <v>39.384615384615387</v>
      </c>
      <c r="N98" s="31">
        <f t="shared" si="89"/>
        <v>3.0769230769230771</v>
      </c>
      <c r="O98" s="11">
        <f t="shared" si="90"/>
        <v>18.46153846153846</v>
      </c>
    </row>
    <row r="99" spans="1:15" s="16" customFormat="1" ht="15.75" customHeight="1">
      <c r="A99" s="8"/>
      <c r="B99" s="9"/>
      <c r="C99" s="9"/>
      <c r="D99" s="9" t="s">
        <v>60</v>
      </c>
      <c r="E99" s="9">
        <v>15</v>
      </c>
      <c r="F99" s="10">
        <f>G99+H99+I99+J99</f>
        <v>12</v>
      </c>
      <c r="G99" s="8">
        <v>2</v>
      </c>
      <c r="H99" s="10">
        <v>6</v>
      </c>
      <c r="I99" s="8">
        <v>2</v>
      </c>
      <c r="J99" s="8">
        <v>2</v>
      </c>
      <c r="K99" s="31">
        <f t="shared" ref="K99" si="92">100/F99*(G99+H99+I99)</f>
        <v>83.333333333333343</v>
      </c>
      <c r="L99" s="31">
        <f t="shared" ref="L99" si="93">100/F99*(H99+G99)</f>
        <v>66.666666666666671</v>
      </c>
      <c r="M99" s="31">
        <f t="shared" ref="M99" si="94">(G99*100+H99*64+I99*36+J99*16)/F99</f>
        <v>57.333333333333336</v>
      </c>
      <c r="N99" s="31">
        <f t="shared" ref="N99" si="95">(G99*5+H99*4+I99*3+J99*2)/F99</f>
        <v>3.6666666666666665</v>
      </c>
      <c r="O99" s="11">
        <f t="shared" ref="O99" si="96">(G99*100+H99*80)/F99</f>
        <v>56.666666666666664</v>
      </c>
    </row>
    <row r="100" spans="1:15" s="16" customFormat="1" ht="15.75" customHeight="1">
      <c r="A100" s="8"/>
      <c r="B100" s="9"/>
      <c r="C100" s="9"/>
      <c r="D100" s="9" t="s">
        <v>33</v>
      </c>
      <c r="E100" s="9">
        <v>17</v>
      </c>
      <c r="F100" s="10">
        <f t="shared" si="31"/>
        <v>16</v>
      </c>
      <c r="G100" s="8">
        <v>0</v>
      </c>
      <c r="H100" s="10">
        <v>9</v>
      </c>
      <c r="I100" s="8">
        <v>5</v>
      </c>
      <c r="J100" s="8">
        <v>2</v>
      </c>
      <c r="K100" s="31">
        <f t="shared" si="91"/>
        <v>87.5</v>
      </c>
      <c r="L100" s="31">
        <f t="shared" si="87"/>
        <v>56.25</v>
      </c>
      <c r="M100" s="31">
        <f t="shared" si="88"/>
        <v>49.25</v>
      </c>
      <c r="N100" s="31">
        <f t="shared" si="89"/>
        <v>3.4375</v>
      </c>
      <c r="O100" s="11">
        <f t="shared" si="90"/>
        <v>45</v>
      </c>
    </row>
    <row r="101" spans="1:15" s="16" customFormat="1" ht="15.75" customHeight="1">
      <c r="A101" s="8"/>
      <c r="B101" s="9"/>
      <c r="C101" s="9"/>
      <c r="D101" s="9" t="s">
        <v>36</v>
      </c>
      <c r="E101" s="9">
        <v>18</v>
      </c>
      <c r="F101" s="10">
        <f t="shared" si="31"/>
        <v>12</v>
      </c>
      <c r="G101" s="8">
        <v>1</v>
      </c>
      <c r="H101" s="10">
        <v>3</v>
      </c>
      <c r="I101" s="8">
        <v>7</v>
      </c>
      <c r="J101" s="8">
        <v>1</v>
      </c>
      <c r="K101" s="31">
        <f t="shared" si="91"/>
        <v>91.666666666666671</v>
      </c>
      <c r="L101" s="31">
        <f t="shared" ref="L101:L108" si="97">100/F101*(H101+G101)</f>
        <v>33.333333333333336</v>
      </c>
      <c r="M101" s="31">
        <f t="shared" ref="M101:M109" si="98">(G101*100+H101*64+I101*36+J101*16)/F101</f>
        <v>46.666666666666664</v>
      </c>
      <c r="N101" s="31">
        <f t="shared" ref="N101:N109" si="99">(G101*5+H101*4+I101*3+J101*2)/F101</f>
        <v>3.3333333333333335</v>
      </c>
      <c r="O101" s="11">
        <f t="shared" ref="O101:O109" si="100">(G101*100+H101*80)/F101</f>
        <v>28.333333333333332</v>
      </c>
    </row>
    <row r="102" spans="1:15" s="16" customFormat="1" ht="15.75" customHeight="1">
      <c r="A102" s="8"/>
      <c r="B102" s="9"/>
      <c r="C102" s="9"/>
      <c r="D102" s="9" t="s">
        <v>30</v>
      </c>
      <c r="E102" s="9">
        <v>18</v>
      </c>
      <c r="F102" s="10">
        <f t="shared" si="31"/>
        <v>15</v>
      </c>
      <c r="G102" s="8">
        <v>2</v>
      </c>
      <c r="H102" s="10">
        <v>6</v>
      </c>
      <c r="I102" s="8">
        <v>6</v>
      </c>
      <c r="J102" s="8">
        <v>1</v>
      </c>
      <c r="K102" s="31">
        <f t="shared" si="91"/>
        <v>93.333333333333343</v>
      </c>
      <c r="L102" s="31">
        <f t="shared" si="97"/>
        <v>53.333333333333336</v>
      </c>
      <c r="M102" s="31">
        <f t="shared" si="98"/>
        <v>54.4</v>
      </c>
      <c r="N102" s="31">
        <f t="shared" si="99"/>
        <v>3.6</v>
      </c>
      <c r="O102" s="11">
        <f t="shared" si="100"/>
        <v>45.333333333333336</v>
      </c>
    </row>
    <row r="103" spans="1:15" s="16" customFormat="1" ht="15.75" customHeight="1">
      <c r="A103" s="8"/>
      <c r="B103" s="9"/>
      <c r="C103" s="9"/>
      <c r="D103" s="9" t="s">
        <v>25</v>
      </c>
      <c r="E103" s="9">
        <v>16</v>
      </c>
      <c r="F103" s="10">
        <f t="shared" si="31"/>
        <v>14</v>
      </c>
      <c r="G103" s="8">
        <v>2</v>
      </c>
      <c r="H103" s="10">
        <v>8</v>
      </c>
      <c r="I103" s="8">
        <v>4</v>
      </c>
      <c r="J103" s="8">
        <v>0</v>
      </c>
      <c r="K103" s="31">
        <f>100/F103*(G103+H103+I103)</f>
        <v>100</v>
      </c>
      <c r="L103" s="31">
        <f t="shared" si="97"/>
        <v>71.428571428571431</v>
      </c>
      <c r="M103" s="31">
        <f t="shared" si="98"/>
        <v>61.142857142857146</v>
      </c>
      <c r="N103" s="31">
        <f t="shared" si="99"/>
        <v>3.8571428571428572</v>
      </c>
      <c r="O103" s="11">
        <f t="shared" si="100"/>
        <v>60</v>
      </c>
    </row>
    <row r="104" spans="1:15" s="16" customFormat="1" ht="15.75" customHeight="1">
      <c r="A104" s="8"/>
      <c r="B104" s="9"/>
      <c r="C104" s="9"/>
      <c r="D104" s="9" t="s">
        <v>24</v>
      </c>
      <c r="E104" s="9">
        <v>17</v>
      </c>
      <c r="F104" s="10">
        <f t="shared" si="31"/>
        <v>15</v>
      </c>
      <c r="G104" s="8">
        <v>0</v>
      </c>
      <c r="H104" s="10">
        <v>4</v>
      </c>
      <c r="I104" s="8">
        <v>11</v>
      </c>
      <c r="J104" s="8">
        <v>0</v>
      </c>
      <c r="K104" s="31">
        <f t="shared" si="91"/>
        <v>100</v>
      </c>
      <c r="L104" s="31">
        <f t="shared" si="97"/>
        <v>26.666666666666668</v>
      </c>
      <c r="M104" s="31">
        <f t="shared" si="98"/>
        <v>43.466666666666669</v>
      </c>
      <c r="N104" s="31">
        <f t="shared" si="99"/>
        <v>3.2666666666666666</v>
      </c>
      <c r="O104" s="11">
        <f t="shared" si="100"/>
        <v>21.333333333333332</v>
      </c>
    </row>
    <row r="105" spans="1:15" s="16" customFormat="1" ht="15.75" customHeight="1">
      <c r="A105" s="8"/>
      <c r="B105" s="9"/>
      <c r="C105" s="9"/>
      <c r="D105" s="9" t="s">
        <v>56</v>
      </c>
      <c r="E105" s="9">
        <v>20</v>
      </c>
      <c r="F105" s="10">
        <f t="shared" si="31"/>
        <v>19</v>
      </c>
      <c r="G105" s="8">
        <v>4</v>
      </c>
      <c r="H105" s="10">
        <v>8</v>
      </c>
      <c r="I105" s="8">
        <v>6</v>
      </c>
      <c r="J105" s="8">
        <v>1</v>
      </c>
      <c r="K105" s="31">
        <f t="shared" si="91"/>
        <v>94.736842105263165</v>
      </c>
      <c r="L105" s="31">
        <f t="shared" si="97"/>
        <v>63.15789473684211</v>
      </c>
      <c r="M105" s="31">
        <f t="shared" si="98"/>
        <v>60.210526315789473</v>
      </c>
      <c r="N105" s="31">
        <f t="shared" si="99"/>
        <v>3.7894736842105261</v>
      </c>
      <c r="O105" s="11">
        <f t="shared" si="100"/>
        <v>54.736842105263158</v>
      </c>
    </row>
    <row r="106" spans="1:15" s="16" customFormat="1" ht="15.75" customHeight="1">
      <c r="A106" s="8"/>
      <c r="B106" s="9"/>
      <c r="C106" s="9"/>
      <c r="D106" s="9" t="s">
        <v>58</v>
      </c>
      <c r="E106" s="9">
        <v>16</v>
      </c>
      <c r="F106" s="10">
        <f t="shared" ref="F106:F177" si="101">G106+H106+I106+J106</f>
        <v>10</v>
      </c>
      <c r="G106" s="8">
        <v>0</v>
      </c>
      <c r="H106" s="10">
        <v>3</v>
      </c>
      <c r="I106" s="8">
        <v>7</v>
      </c>
      <c r="J106" s="8">
        <v>0</v>
      </c>
      <c r="K106" s="31">
        <f t="shared" si="91"/>
        <v>100</v>
      </c>
      <c r="L106" s="31">
        <f t="shared" si="97"/>
        <v>30</v>
      </c>
      <c r="M106" s="31">
        <f t="shared" si="98"/>
        <v>44.4</v>
      </c>
      <c r="N106" s="31">
        <f t="shared" si="99"/>
        <v>3.3</v>
      </c>
      <c r="O106" s="11">
        <f t="shared" si="100"/>
        <v>24</v>
      </c>
    </row>
    <row r="107" spans="1:15" s="16" customFormat="1" ht="15.75" customHeight="1">
      <c r="A107" s="8"/>
      <c r="B107" s="9"/>
      <c r="C107" s="9"/>
      <c r="D107" s="9">
        <v>10</v>
      </c>
      <c r="E107" s="9">
        <v>18</v>
      </c>
      <c r="F107" s="10">
        <f t="shared" si="101"/>
        <v>15</v>
      </c>
      <c r="G107" s="8">
        <v>1</v>
      </c>
      <c r="H107" s="10">
        <v>3</v>
      </c>
      <c r="I107" s="8">
        <v>11</v>
      </c>
      <c r="J107" s="8">
        <v>0</v>
      </c>
      <c r="K107" s="31">
        <f t="shared" si="91"/>
        <v>100</v>
      </c>
      <c r="L107" s="31">
        <f t="shared" si="97"/>
        <v>26.666666666666668</v>
      </c>
      <c r="M107" s="31">
        <f t="shared" si="98"/>
        <v>45.866666666666667</v>
      </c>
      <c r="N107" s="31">
        <f t="shared" si="99"/>
        <v>3.3333333333333335</v>
      </c>
      <c r="O107" s="11">
        <f t="shared" si="100"/>
        <v>22.666666666666668</v>
      </c>
    </row>
    <row r="108" spans="1:15" s="16" customFormat="1" ht="15.75" customHeight="1">
      <c r="A108" s="8"/>
      <c r="B108" s="9"/>
      <c r="C108" s="9"/>
      <c r="D108" s="9">
        <v>11</v>
      </c>
      <c r="E108" s="9">
        <v>19</v>
      </c>
      <c r="F108" s="10">
        <f t="shared" si="101"/>
        <v>14</v>
      </c>
      <c r="G108" s="8">
        <v>9</v>
      </c>
      <c r="H108" s="10">
        <v>1</v>
      </c>
      <c r="I108" s="8">
        <v>4</v>
      </c>
      <c r="J108" s="8">
        <v>0</v>
      </c>
      <c r="K108" s="31">
        <f t="shared" si="91"/>
        <v>100</v>
      </c>
      <c r="L108" s="31">
        <f t="shared" si="97"/>
        <v>71.428571428571431</v>
      </c>
      <c r="M108" s="31">
        <f t="shared" si="98"/>
        <v>79.142857142857139</v>
      </c>
      <c r="N108" s="31">
        <f t="shared" si="99"/>
        <v>4.3571428571428568</v>
      </c>
      <c r="O108" s="11">
        <f t="shared" si="100"/>
        <v>70</v>
      </c>
    </row>
    <row r="109" spans="1:15" s="15" customFormat="1" ht="15.75" customHeight="1">
      <c r="A109" s="12"/>
      <c r="B109" s="13"/>
      <c r="C109" s="13"/>
      <c r="D109" s="13"/>
      <c r="E109" s="13">
        <f>SUM(E96:E108)</f>
        <v>219</v>
      </c>
      <c r="F109" s="13">
        <f>SUM(F96:F108)</f>
        <v>183</v>
      </c>
      <c r="G109" s="13">
        <f t="shared" ref="G109:J109" si="102">SUM(G96:G108)</f>
        <v>21</v>
      </c>
      <c r="H109" s="13">
        <f t="shared" si="102"/>
        <v>63</v>
      </c>
      <c r="I109" s="13">
        <f t="shared" si="102"/>
        <v>88</v>
      </c>
      <c r="J109" s="13">
        <f t="shared" si="102"/>
        <v>11</v>
      </c>
      <c r="K109" s="14">
        <f t="shared" si="91"/>
        <v>93.989071038251382</v>
      </c>
      <c r="L109" s="11">
        <f t="shared" si="76"/>
        <v>45.9016393442623</v>
      </c>
      <c r="M109" s="14">
        <f t="shared" si="98"/>
        <v>51.78142076502732</v>
      </c>
      <c r="N109" s="14">
        <f t="shared" si="99"/>
        <v>3.5136612021857925</v>
      </c>
      <c r="O109" s="11">
        <f t="shared" si="100"/>
        <v>39.016393442622949</v>
      </c>
    </row>
    <row r="110" spans="1:15" ht="15.75" customHeight="1">
      <c r="A110" s="1"/>
      <c r="B110" s="2" t="s">
        <v>53</v>
      </c>
      <c r="C110" s="2" t="s">
        <v>54</v>
      </c>
      <c r="D110" s="2" t="s">
        <v>33</v>
      </c>
      <c r="E110" s="2"/>
      <c r="F110" s="3">
        <f t="shared" si="101"/>
        <v>0</v>
      </c>
      <c r="G110" s="1"/>
      <c r="H110" s="3"/>
      <c r="I110" s="1"/>
      <c r="J110" s="1"/>
      <c r="K110" s="17" t="e">
        <f t="shared" si="75"/>
        <v>#DIV/0!</v>
      </c>
      <c r="L110" s="17" t="e">
        <f t="shared" si="76"/>
        <v>#DIV/0!</v>
      </c>
      <c r="M110" s="17" t="e">
        <f t="shared" si="77"/>
        <v>#DIV/0!</v>
      </c>
      <c r="N110" s="17" t="e">
        <f t="shared" si="78"/>
        <v>#DIV/0!</v>
      </c>
      <c r="O110" s="17" t="e">
        <f t="shared" si="63"/>
        <v>#DIV/0!</v>
      </c>
    </row>
    <row r="111" spans="1:15" ht="15.75" customHeight="1">
      <c r="A111" s="1"/>
      <c r="B111" s="2"/>
      <c r="C111" s="2"/>
      <c r="D111" s="2" t="s">
        <v>36</v>
      </c>
      <c r="E111" s="2"/>
      <c r="F111" s="3">
        <f t="shared" si="101"/>
        <v>0</v>
      </c>
      <c r="G111" s="1"/>
      <c r="H111" s="3"/>
      <c r="I111" s="1"/>
      <c r="J111" s="1"/>
      <c r="K111" s="17" t="e">
        <f t="shared" si="75"/>
        <v>#DIV/0!</v>
      </c>
      <c r="L111" s="17" t="e">
        <f t="shared" si="76"/>
        <v>#DIV/0!</v>
      </c>
      <c r="M111" s="17" t="e">
        <f t="shared" si="77"/>
        <v>#DIV/0!</v>
      </c>
      <c r="N111" s="17" t="e">
        <f t="shared" si="78"/>
        <v>#DIV/0!</v>
      </c>
      <c r="O111" s="17" t="e">
        <f t="shared" si="63"/>
        <v>#DIV/0!</v>
      </c>
    </row>
    <row r="112" spans="1:15" ht="15.75" customHeight="1">
      <c r="A112" s="1"/>
      <c r="B112" s="2"/>
      <c r="C112" s="2"/>
      <c r="D112" s="2" t="s">
        <v>30</v>
      </c>
      <c r="E112" s="2"/>
      <c r="F112" s="3">
        <f t="shared" si="101"/>
        <v>0</v>
      </c>
      <c r="G112" s="1"/>
      <c r="H112" s="3"/>
      <c r="I112" s="1"/>
      <c r="J112" s="1"/>
      <c r="K112" s="17" t="e">
        <f t="shared" si="75"/>
        <v>#DIV/0!</v>
      </c>
      <c r="L112" s="17" t="e">
        <f t="shared" si="76"/>
        <v>#DIV/0!</v>
      </c>
      <c r="M112" s="17" t="e">
        <f t="shared" si="77"/>
        <v>#DIV/0!</v>
      </c>
      <c r="N112" s="17" t="e">
        <f t="shared" si="78"/>
        <v>#DIV/0!</v>
      </c>
      <c r="O112" s="17" t="e">
        <f t="shared" si="63"/>
        <v>#DIV/0!</v>
      </c>
    </row>
    <row r="113" spans="1:15" ht="15.75" customHeight="1">
      <c r="A113" s="1"/>
      <c r="B113" s="2"/>
      <c r="C113" s="2"/>
      <c r="D113" s="2" t="s">
        <v>37</v>
      </c>
      <c r="E113" s="2"/>
      <c r="F113" s="3">
        <f t="shared" si="101"/>
        <v>0</v>
      </c>
      <c r="G113" s="1"/>
      <c r="H113" s="3"/>
      <c r="I113" s="1"/>
      <c r="J113" s="1"/>
      <c r="K113" s="17" t="e">
        <f t="shared" si="75"/>
        <v>#DIV/0!</v>
      </c>
      <c r="L113" s="17" t="e">
        <f t="shared" si="76"/>
        <v>#DIV/0!</v>
      </c>
      <c r="M113" s="17" t="e">
        <f t="shared" si="77"/>
        <v>#DIV/0!</v>
      </c>
      <c r="N113" s="17" t="e">
        <f t="shared" si="78"/>
        <v>#DIV/0!</v>
      </c>
      <c r="O113" s="17" t="e">
        <f t="shared" si="63"/>
        <v>#DIV/0!</v>
      </c>
    </row>
    <row r="114" spans="1:15" ht="15.75" customHeight="1">
      <c r="A114" s="1"/>
      <c r="B114" s="2"/>
      <c r="C114" s="2"/>
      <c r="D114" s="2" t="s">
        <v>25</v>
      </c>
      <c r="E114" s="2"/>
      <c r="F114" s="3">
        <f t="shared" si="101"/>
        <v>0</v>
      </c>
      <c r="G114" s="1"/>
      <c r="H114" s="3"/>
      <c r="I114" s="1"/>
      <c r="J114" s="1"/>
      <c r="K114" s="17" t="e">
        <f t="shared" si="75"/>
        <v>#DIV/0!</v>
      </c>
      <c r="L114" s="17" t="e">
        <f t="shared" si="76"/>
        <v>#DIV/0!</v>
      </c>
      <c r="M114" s="17" t="e">
        <f t="shared" si="77"/>
        <v>#DIV/0!</v>
      </c>
      <c r="N114" s="17" t="e">
        <f t="shared" si="78"/>
        <v>#DIV/0!</v>
      </c>
      <c r="O114" s="17" t="e">
        <f t="shared" si="63"/>
        <v>#DIV/0!</v>
      </c>
    </row>
    <row r="115" spans="1:15" ht="15.75" customHeight="1">
      <c r="A115" s="1"/>
      <c r="B115" s="2"/>
      <c r="C115" s="2"/>
      <c r="D115" s="2" t="s">
        <v>24</v>
      </c>
      <c r="E115" s="2"/>
      <c r="F115" s="3">
        <f t="shared" si="101"/>
        <v>0</v>
      </c>
      <c r="G115" s="1"/>
      <c r="H115" s="3"/>
      <c r="I115" s="1"/>
      <c r="J115" s="1"/>
      <c r="K115" s="17" t="e">
        <f t="shared" si="75"/>
        <v>#DIV/0!</v>
      </c>
      <c r="L115" s="17" t="e">
        <f t="shared" si="76"/>
        <v>#DIV/0!</v>
      </c>
      <c r="M115" s="17" t="e">
        <f t="shared" si="77"/>
        <v>#DIV/0!</v>
      </c>
      <c r="N115" s="17" t="e">
        <f t="shared" si="78"/>
        <v>#DIV/0!</v>
      </c>
      <c r="O115" s="17" t="e">
        <f t="shared" si="63"/>
        <v>#DIV/0!</v>
      </c>
    </row>
    <row r="116" spans="1:15" ht="15.75" customHeight="1">
      <c r="A116" s="1"/>
      <c r="B116" s="2"/>
      <c r="C116" s="2"/>
      <c r="D116" s="2">
        <v>10</v>
      </c>
      <c r="E116" s="2"/>
      <c r="F116" s="3">
        <f t="shared" si="101"/>
        <v>0</v>
      </c>
      <c r="G116" s="1"/>
      <c r="H116" s="3"/>
      <c r="I116" s="1"/>
      <c r="J116" s="1"/>
      <c r="K116" s="17" t="e">
        <f t="shared" si="75"/>
        <v>#DIV/0!</v>
      </c>
      <c r="L116" s="17" t="e">
        <f t="shared" si="76"/>
        <v>#DIV/0!</v>
      </c>
      <c r="M116" s="17" t="e">
        <f t="shared" si="77"/>
        <v>#DIV/0!</v>
      </c>
      <c r="N116" s="17" t="e">
        <f t="shared" si="78"/>
        <v>#DIV/0!</v>
      </c>
      <c r="O116" s="17" t="e">
        <f t="shared" si="63"/>
        <v>#DIV/0!</v>
      </c>
    </row>
    <row r="117" spans="1:15" ht="15.75" customHeight="1">
      <c r="A117" s="1"/>
      <c r="B117" s="2"/>
      <c r="C117" s="2"/>
      <c r="D117" s="2">
        <v>11</v>
      </c>
      <c r="E117" s="2"/>
      <c r="F117" s="3">
        <f t="shared" si="101"/>
        <v>0</v>
      </c>
      <c r="G117" s="1"/>
      <c r="H117" s="3"/>
      <c r="I117" s="1"/>
      <c r="J117" s="1"/>
      <c r="K117" s="17" t="e">
        <f t="shared" si="75"/>
        <v>#DIV/0!</v>
      </c>
      <c r="L117" s="17" t="e">
        <f t="shared" si="76"/>
        <v>#DIV/0!</v>
      </c>
      <c r="M117" s="17" t="e">
        <f t="shared" si="77"/>
        <v>#DIV/0!</v>
      </c>
      <c r="N117" s="17" t="e">
        <f t="shared" si="78"/>
        <v>#DIV/0!</v>
      </c>
      <c r="O117" s="17" t="e">
        <f t="shared" si="63"/>
        <v>#DIV/0!</v>
      </c>
    </row>
    <row r="118" spans="1:15" s="6" customFormat="1" ht="15.75" customHeight="1">
      <c r="A118" s="5"/>
      <c r="B118" s="4"/>
      <c r="C118" s="4"/>
      <c r="D118" s="4"/>
      <c r="E118" s="2">
        <f>SUM(E110:E117)</f>
        <v>0</v>
      </c>
      <c r="F118" s="2">
        <f>SUM(F110:F117)</f>
        <v>0</v>
      </c>
      <c r="G118" s="2">
        <f t="shared" ref="G118:J118" si="103">SUM(G110:G117)</f>
        <v>0</v>
      </c>
      <c r="H118" s="2">
        <f t="shared" si="103"/>
        <v>0</v>
      </c>
      <c r="I118" s="2">
        <f t="shared" si="103"/>
        <v>0</v>
      </c>
      <c r="J118" s="2">
        <f t="shared" si="103"/>
        <v>0</v>
      </c>
      <c r="K118" s="17" t="e">
        <f t="shared" ref="K118" si="104">100/F118*(G118+H118+I118)</f>
        <v>#DIV/0!</v>
      </c>
      <c r="L118" s="17" t="e">
        <f t="shared" ref="L118" si="105">100/F118*(H118+G118)</f>
        <v>#DIV/0!</v>
      </c>
      <c r="M118" s="17" t="e">
        <f t="shared" ref="M118" si="106">(G118*100+H118*64+I118*36+J118*16)/F118</f>
        <v>#DIV/0!</v>
      </c>
      <c r="N118" s="17" t="e">
        <f t="shared" ref="N118" si="107">(G118*5+H118*4+I118*3+J118*2)/F118</f>
        <v>#DIV/0!</v>
      </c>
      <c r="O118" s="17" t="e">
        <f t="shared" ref="O118" si="108">(G118*100+H118*80)/F118</f>
        <v>#DIV/0!</v>
      </c>
    </row>
    <row r="119" spans="1:15" s="16" customFormat="1" ht="15.75" customHeight="1">
      <c r="A119" s="8"/>
      <c r="B119" s="9" t="s">
        <v>45</v>
      </c>
      <c r="C119" s="9" t="s">
        <v>46</v>
      </c>
      <c r="D119" s="9" t="s">
        <v>23</v>
      </c>
      <c r="E119" s="9">
        <v>21</v>
      </c>
      <c r="F119" s="10">
        <f t="shared" si="101"/>
        <v>0</v>
      </c>
      <c r="G119" s="8"/>
      <c r="H119" s="10"/>
      <c r="I119" s="8"/>
      <c r="J119" s="8"/>
      <c r="K119" s="11" t="e">
        <f t="shared" si="75"/>
        <v>#DIV/0!</v>
      </c>
      <c r="L119" s="11" t="e">
        <f t="shared" si="76"/>
        <v>#DIV/0!</v>
      </c>
      <c r="M119" s="11" t="e">
        <f t="shared" si="77"/>
        <v>#DIV/0!</v>
      </c>
      <c r="N119" s="11" t="e">
        <f t="shared" si="78"/>
        <v>#DIV/0!</v>
      </c>
      <c r="O119" s="11" t="e">
        <f t="shared" si="63"/>
        <v>#DIV/0!</v>
      </c>
    </row>
    <row r="120" spans="1:15" s="16" customFormat="1" ht="15.75" customHeight="1">
      <c r="A120" s="8"/>
      <c r="B120" s="9"/>
      <c r="C120" s="9"/>
      <c r="D120" s="9" t="s">
        <v>22</v>
      </c>
      <c r="E120" s="9">
        <v>19</v>
      </c>
      <c r="F120" s="10">
        <f t="shared" si="101"/>
        <v>0</v>
      </c>
      <c r="G120" s="8"/>
      <c r="H120" s="10"/>
      <c r="I120" s="8"/>
      <c r="J120" s="8"/>
      <c r="K120" s="11" t="e">
        <f t="shared" si="75"/>
        <v>#DIV/0!</v>
      </c>
      <c r="L120" s="11" t="e">
        <f t="shared" si="76"/>
        <v>#DIV/0!</v>
      </c>
      <c r="M120" s="11" t="e">
        <f t="shared" si="77"/>
        <v>#DIV/0!</v>
      </c>
      <c r="N120" s="11" t="e">
        <f t="shared" si="78"/>
        <v>#DIV/0!</v>
      </c>
      <c r="O120" s="11" t="e">
        <f t="shared" si="63"/>
        <v>#DIV/0!</v>
      </c>
    </row>
    <row r="121" spans="1:15" s="16" customFormat="1" ht="15.75" customHeight="1">
      <c r="A121" s="8"/>
      <c r="B121" s="9"/>
      <c r="C121" s="9"/>
      <c r="D121" s="9" t="s">
        <v>40</v>
      </c>
      <c r="E121" s="9">
        <v>20</v>
      </c>
      <c r="F121" s="10">
        <f t="shared" si="101"/>
        <v>0</v>
      </c>
      <c r="G121" s="8"/>
      <c r="H121" s="10"/>
      <c r="I121" s="8"/>
      <c r="J121" s="8"/>
      <c r="K121" s="11" t="e">
        <f t="shared" si="75"/>
        <v>#DIV/0!</v>
      </c>
      <c r="L121" s="11" t="e">
        <f t="shared" si="76"/>
        <v>#DIV/0!</v>
      </c>
      <c r="M121" s="11" t="e">
        <f t="shared" si="77"/>
        <v>#DIV/0!</v>
      </c>
      <c r="N121" s="11" t="e">
        <f t="shared" si="78"/>
        <v>#DIV/0!</v>
      </c>
      <c r="O121" s="11" t="e">
        <f t="shared" si="63"/>
        <v>#DIV/0!</v>
      </c>
    </row>
    <row r="122" spans="1:15" s="16" customFormat="1" ht="15.75" customHeight="1">
      <c r="A122" s="8"/>
      <c r="B122" s="9"/>
      <c r="C122" s="9"/>
      <c r="D122" s="9" t="s">
        <v>33</v>
      </c>
      <c r="E122" s="9">
        <v>17</v>
      </c>
      <c r="F122" s="10">
        <f t="shared" si="101"/>
        <v>15</v>
      </c>
      <c r="G122" s="8">
        <v>0</v>
      </c>
      <c r="H122" s="10">
        <v>2</v>
      </c>
      <c r="I122" s="8">
        <v>11</v>
      </c>
      <c r="J122" s="8">
        <v>2</v>
      </c>
      <c r="K122" s="11">
        <f t="shared" si="75"/>
        <v>86.666666666666671</v>
      </c>
      <c r="L122" s="11">
        <f t="shared" si="76"/>
        <v>13.333333333333334</v>
      </c>
      <c r="M122" s="11">
        <f t="shared" si="77"/>
        <v>37.06666666666667</v>
      </c>
      <c r="N122" s="11">
        <f t="shared" si="78"/>
        <v>3</v>
      </c>
      <c r="O122" s="11">
        <f t="shared" si="63"/>
        <v>10.666666666666666</v>
      </c>
    </row>
    <row r="123" spans="1:15" s="16" customFormat="1" ht="15.75" customHeight="1">
      <c r="A123" s="8"/>
      <c r="B123" s="9"/>
      <c r="C123" s="9"/>
      <c r="D123" s="9" t="s">
        <v>36</v>
      </c>
      <c r="E123" s="9">
        <v>18</v>
      </c>
      <c r="F123" s="10">
        <f t="shared" si="101"/>
        <v>17</v>
      </c>
      <c r="G123" s="8">
        <v>1</v>
      </c>
      <c r="H123" s="10">
        <v>4</v>
      </c>
      <c r="I123" s="8">
        <v>9</v>
      </c>
      <c r="J123" s="8">
        <v>3</v>
      </c>
      <c r="K123" s="11">
        <f t="shared" si="75"/>
        <v>82.352941176470594</v>
      </c>
      <c r="L123" s="11">
        <f t="shared" si="76"/>
        <v>29.411764705882355</v>
      </c>
      <c r="M123" s="11">
        <f t="shared" si="77"/>
        <v>42.823529411764703</v>
      </c>
      <c r="N123" s="11">
        <f t="shared" si="78"/>
        <v>3.1764705882352939</v>
      </c>
      <c r="O123" s="11">
        <f t="shared" si="63"/>
        <v>24.705882352941178</v>
      </c>
    </row>
    <row r="124" spans="1:15" s="16" customFormat="1" ht="15.75" customHeight="1">
      <c r="A124" s="8"/>
      <c r="B124" s="9"/>
      <c r="C124" s="9"/>
      <c r="D124" s="9" t="s">
        <v>25</v>
      </c>
      <c r="E124" s="9">
        <v>16</v>
      </c>
      <c r="F124" s="10">
        <f t="shared" si="101"/>
        <v>13</v>
      </c>
      <c r="G124" s="8">
        <v>0</v>
      </c>
      <c r="H124" s="10">
        <v>5</v>
      </c>
      <c r="I124" s="8">
        <v>8</v>
      </c>
      <c r="J124" s="8">
        <v>0</v>
      </c>
      <c r="K124" s="11">
        <f t="shared" si="75"/>
        <v>100</v>
      </c>
      <c r="L124" s="11">
        <f t="shared" si="76"/>
        <v>38.46153846153846</v>
      </c>
      <c r="M124" s="11">
        <f t="shared" si="77"/>
        <v>46.769230769230766</v>
      </c>
      <c r="N124" s="11">
        <f t="shared" si="78"/>
        <v>3.3846153846153846</v>
      </c>
      <c r="O124" s="11">
        <f t="shared" si="63"/>
        <v>30.76923076923077</v>
      </c>
    </row>
    <row r="125" spans="1:15" s="16" customFormat="1" ht="15.75" customHeight="1">
      <c r="A125" s="8"/>
      <c r="B125" s="9"/>
      <c r="C125" s="9"/>
      <c r="D125" s="9" t="s">
        <v>24</v>
      </c>
      <c r="E125" s="9">
        <v>17</v>
      </c>
      <c r="F125" s="10">
        <f t="shared" si="101"/>
        <v>16</v>
      </c>
      <c r="G125" s="8">
        <v>0</v>
      </c>
      <c r="H125" s="10">
        <v>4</v>
      </c>
      <c r="I125" s="8">
        <v>9</v>
      </c>
      <c r="J125" s="8">
        <v>3</v>
      </c>
      <c r="K125" s="11">
        <f t="shared" si="75"/>
        <v>81.25</v>
      </c>
      <c r="L125" s="11">
        <f t="shared" si="76"/>
        <v>25</v>
      </c>
      <c r="M125" s="11">
        <f t="shared" si="77"/>
        <v>39.25</v>
      </c>
      <c r="N125" s="11">
        <f t="shared" si="78"/>
        <v>3.0625</v>
      </c>
      <c r="O125" s="11">
        <f t="shared" si="63"/>
        <v>20</v>
      </c>
    </row>
    <row r="126" spans="1:15" s="16" customFormat="1" ht="15.75" customHeight="1">
      <c r="A126" s="8"/>
      <c r="B126" s="9"/>
      <c r="C126" s="9"/>
      <c r="D126" s="9" t="s">
        <v>56</v>
      </c>
      <c r="E126" s="9">
        <v>20</v>
      </c>
      <c r="F126" s="10">
        <f t="shared" si="101"/>
        <v>17</v>
      </c>
      <c r="G126" s="8">
        <v>3</v>
      </c>
      <c r="H126" s="10">
        <v>9</v>
      </c>
      <c r="I126" s="8">
        <v>5</v>
      </c>
      <c r="J126" s="8">
        <v>0</v>
      </c>
      <c r="K126" s="11">
        <f t="shared" si="75"/>
        <v>100</v>
      </c>
      <c r="L126" s="11">
        <f t="shared" si="76"/>
        <v>70.588235294117652</v>
      </c>
      <c r="M126" s="11">
        <f t="shared" si="77"/>
        <v>62.117647058823529</v>
      </c>
      <c r="N126" s="11">
        <f t="shared" si="78"/>
        <v>3.8823529411764706</v>
      </c>
      <c r="O126" s="11">
        <f t="shared" si="63"/>
        <v>60</v>
      </c>
    </row>
    <row r="127" spans="1:15" s="32" customFormat="1" ht="15.75" customHeight="1">
      <c r="A127" s="30"/>
      <c r="B127" s="9"/>
      <c r="C127" s="9"/>
      <c r="D127" s="9">
        <v>10</v>
      </c>
      <c r="E127" s="9">
        <v>18</v>
      </c>
      <c r="F127" s="10">
        <f t="shared" si="101"/>
        <v>15</v>
      </c>
      <c r="G127" s="9">
        <v>6</v>
      </c>
      <c r="H127" s="9">
        <v>5</v>
      </c>
      <c r="I127" s="9">
        <v>4</v>
      </c>
      <c r="J127" s="9">
        <v>0</v>
      </c>
      <c r="K127" s="31">
        <f t="shared" si="75"/>
        <v>100</v>
      </c>
      <c r="L127" s="31">
        <f t="shared" si="76"/>
        <v>73.333333333333343</v>
      </c>
      <c r="M127" s="31">
        <f t="shared" si="77"/>
        <v>70.933333333333337</v>
      </c>
      <c r="N127" s="31">
        <f t="shared" si="78"/>
        <v>4.1333333333333337</v>
      </c>
      <c r="O127" s="11">
        <f t="shared" si="63"/>
        <v>66.666666666666671</v>
      </c>
    </row>
    <row r="128" spans="1:15" s="32" customFormat="1" ht="15.75" customHeight="1">
      <c r="A128" s="30"/>
      <c r="B128" s="9"/>
      <c r="C128" s="9"/>
      <c r="D128" s="9">
        <v>11</v>
      </c>
      <c r="E128" s="9">
        <v>19</v>
      </c>
      <c r="F128" s="10">
        <f t="shared" si="101"/>
        <v>16</v>
      </c>
      <c r="G128" s="9">
        <v>9</v>
      </c>
      <c r="H128" s="9">
        <v>3</v>
      </c>
      <c r="I128" s="9">
        <v>4</v>
      </c>
      <c r="J128" s="9">
        <v>0</v>
      </c>
      <c r="K128" s="31">
        <f t="shared" ref="K128:K129" si="109">100/F128*(G128+H128+I128)</f>
        <v>100</v>
      </c>
      <c r="L128" s="31">
        <f t="shared" ref="L128:L129" si="110">100/F128*(H128+G128)</f>
        <v>75</v>
      </c>
      <c r="M128" s="31">
        <f t="shared" ref="M128:M129" si="111">(G128*100+H128*64+I128*36+J128*16)/F128</f>
        <v>77.25</v>
      </c>
      <c r="N128" s="31">
        <f t="shared" ref="N128:N129" si="112">(G128*5+H128*4+I128*3+J128*2)/F128</f>
        <v>4.3125</v>
      </c>
      <c r="O128" s="11">
        <f t="shared" ref="O128:O129" si="113">(G128*100+H128*80)/F128</f>
        <v>71.25</v>
      </c>
    </row>
    <row r="129" spans="1:15" s="15" customFormat="1" ht="15.75" customHeight="1">
      <c r="A129" s="12"/>
      <c r="B129" s="13"/>
      <c r="C129" s="13"/>
      <c r="D129" s="13"/>
      <c r="E129" s="9">
        <f>SUM(E119:E128)</f>
        <v>185</v>
      </c>
      <c r="F129" s="9">
        <f>SUM(F119:F128)</f>
        <v>109</v>
      </c>
      <c r="G129" s="9">
        <f t="shared" ref="G129:J129" si="114">SUM(G119:G128)</f>
        <v>19</v>
      </c>
      <c r="H129" s="9">
        <f t="shared" si="114"/>
        <v>32</v>
      </c>
      <c r="I129" s="9">
        <f t="shared" si="114"/>
        <v>50</v>
      </c>
      <c r="J129" s="9">
        <f t="shared" si="114"/>
        <v>8</v>
      </c>
      <c r="K129" s="31">
        <f t="shared" si="109"/>
        <v>92.660550458715605</v>
      </c>
      <c r="L129" s="31">
        <f t="shared" si="110"/>
        <v>46.788990825688074</v>
      </c>
      <c r="M129" s="31">
        <f t="shared" si="111"/>
        <v>53.908256880733944</v>
      </c>
      <c r="N129" s="31">
        <f t="shared" si="112"/>
        <v>3.5688073394495414</v>
      </c>
      <c r="O129" s="11">
        <f t="shared" si="113"/>
        <v>40.917431192660551</v>
      </c>
    </row>
    <row r="130" spans="1:15" s="16" customFormat="1" ht="15.75" customHeight="1">
      <c r="A130" s="8"/>
      <c r="B130" s="9"/>
      <c r="C130" s="9" t="s">
        <v>47</v>
      </c>
      <c r="D130" s="9" t="s">
        <v>29</v>
      </c>
      <c r="E130" s="9">
        <v>15</v>
      </c>
      <c r="F130" s="10">
        <f t="shared" si="101"/>
        <v>15</v>
      </c>
      <c r="G130" s="8">
        <v>4</v>
      </c>
      <c r="H130" s="10">
        <v>6</v>
      </c>
      <c r="I130" s="8">
        <v>5</v>
      </c>
      <c r="J130" s="8">
        <v>0</v>
      </c>
      <c r="K130" s="11">
        <f t="shared" si="75"/>
        <v>100</v>
      </c>
      <c r="L130" s="11">
        <f t="shared" si="76"/>
        <v>66.666666666666671</v>
      </c>
      <c r="M130" s="11">
        <f t="shared" si="77"/>
        <v>64.266666666666666</v>
      </c>
      <c r="N130" s="11">
        <f t="shared" si="78"/>
        <v>3.9333333333333331</v>
      </c>
      <c r="O130" s="11">
        <f t="shared" si="63"/>
        <v>58.666666666666664</v>
      </c>
    </row>
    <row r="131" spans="1:15" s="16" customFormat="1" ht="15.75" customHeight="1">
      <c r="A131" s="8"/>
      <c r="B131" s="9"/>
      <c r="C131" s="9"/>
      <c r="D131" s="9" t="s">
        <v>26</v>
      </c>
      <c r="E131" s="9">
        <v>15</v>
      </c>
      <c r="F131" s="10">
        <f t="shared" si="101"/>
        <v>13</v>
      </c>
      <c r="G131" s="8">
        <v>4</v>
      </c>
      <c r="H131" s="10">
        <v>6</v>
      </c>
      <c r="I131" s="8">
        <v>3</v>
      </c>
      <c r="J131" s="8">
        <v>0</v>
      </c>
      <c r="K131" s="11">
        <f t="shared" si="75"/>
        <v>100</v>
      </c>
      <c r="L131" s="11">
        <f t="shared" si="76"/>
        <v>76.92307692307692</v>
      </c>
      <c r="M131" s="11">
        <f t="shared" si="77"/>
        <v>68.615384615384613</v>
      </c>
      <c r="N131" s="11">
        <f t="shared" si="78"/>
        <v>4.0769230769230766</v>
      </c>
      <c r="O131" s="11">
        <f t="shared" si="63"/>
        <v>67.692307692307693</v>
      </c>
    </row>
    <row r="132" spans="1:15" s="16" customFormat="1" ht="15.75" customHeight="1">
      <c r="A132" s="8"/>
      <c r="B132" s="9"/>
      <c r="C132" s="9"/>
      <c r="D132" s="9" t="s">
        <v>41</v>
      </c>
      <c r="E132" s="9">
        <v>13</v>
      </c>
      <c r="F132" s="10">
        <f t="shared" si="101"/>
        <v>9</v>
      </c>
      <c r="G132" s="8">
        <v>0</v>
      </c>
      <c r="H132" s="10">
        <v>4</v>
      </c>
      <c r="I132" s="8">
        <v>4</v>
      </c>
      <c r="J132" s="8">
        <v>1</v>
      </c>
      <c r="K132" s="11">
        <f t="shared" si="75"/>
        <v>88.888888888888886</v>
      </c>
      <c r="L132" s="11">
        <f t="shared" si="76"/>
        <v>44.444444444444443</v>
      </c>
      <c r="M132" s="11">
        <f t="shared" si="77"/>
        <v>46.222222222222221</v>
      </c>
      <c r="N132" s="11">
        <f t="shared" si="78"/>
        <v>3.3333333333333335</v>
      </c>
      <c r="O132" s="11">
        <f t="shared" si="63"/>
        <v>35.555555555555557</v>
      </c>
    </row>
    <row r="133" spans="1:15" s="16" customFormat="1" ht="15.75" customHeight="1">
      <c r="A133" s="8"/>
      <c r="B133" s="9"/>
      <c r="C133" s="9"/>
      <c r="D133" s="9" t="s">
        <v>32</v>
      </c>
      <c r="E133" s="9">
        <v>15</v>
      </c>
      <c r="F133" s="10">
        <f t="shared" si="101"/>
        <v>13</v>
      </c>
      <c r="G133" s="8">
        <v>5</v>
      </c>
      <c r="H133" s="10">
        <v>5</v>
      </c>
      <c r="I133" s="8">
        <v>3</v>
      </c>
      <c r="J133" s="8">
        <v>0</v>
      </c>
      <c r="K133" s="11">
        <f t="shared" si="75"/>
        <v>100</v>
      </c>
      <c r="L133" s="11">
        <f t="shared" si="76"/>
        <v>76.92307692307692</v>
      </c>
      <c r="M133" s="11">
        <f t="shared" si="77"/>
        <v>71.384615384615387</v>
      </c>
      <c r="N133" s="11">
        <f t="shared" si="78"/>
        <v>4.1538461538461542</v>
      </c>
      <c r="O133" s="11">
        <f t="shared" si="63"/>
        <v>69.230769230769226</v>
      </c>
    </row>
    <row r="134" spans="1:15" s="15" customFormat="1" ht="15.75" customHeight="1">
      <c r="A134" s="12"/>
      <c r="B134" s="13"/>
      <c r="C134" s="13"/>
      <c r="D134" s="9" t="s">
        <v>27</v>
      </c>
      <c r="E134" s="9">
        <v>15</v>
      </c>
      <c r="F134" s="10">
        <f t="shared" si="101"/>
        <v>14</v>
      </c>
      <c r="G134" s="8">
        <v>0</v>
      </c>
      <c r="H134" s="10">
        <v>7</v>
      </c>
      <c r="I134" s="8">
        <v>7</v>
      </c>
      <c r="J134" s="8">
        <v>0</v>
      </c>
      <c r="K134" s="11">
        <f t="shared" ref="K134" si="115">100/F134*(G134+H134+I134)</f>
        <v>100</v>
      </c>
      <c r="L134" s="11">
        <f t="shared" ref="L134" si="116">100/F134*(H134+G134)</f>
        <v>50</v>
      </c>
      <c r="M134" s="11">
        <f t="shared" ref="M134" si="117">(G134*100+H134*64+I134*36+J134*16)/F134</f>
        <v>50</v>
      </c>
      <c r="N134" s="11">
        <f t="shared" ref="N134" si="118">(G134*5+H134*4+I134*3+J134*2)/F134</f>
        <v>3.5</v>
      </c>
      <c r="O134" s="11">
        <f t="shared" ref="O134" si="119">(G134*100+H134*80)/F134</f>
        <v>40</v>
      </c>
    </row>
    <row r="135" spans="1:15" s="16" customFormat="1" ht="15.75" customHeight="1">
      <c r="A135" s="8"/>
      <c r="B135" s="9"/>
      <c r="C135" s="9"/>
      <c r="D135" s="9" t="s">
        <v>35</v>
      </c>
      <c r="E135" s="9">
        <v>15</v>
      </c>
      <c r="F135" s="10">
        <f t="shared" si="101"/>
        <v>13</v>
      </c>
      <c r="G135" s="8">
        <v>2</v>
      </c>
      <c r="H135" s="10">
        <v>5</v>
      </c>
      <c r="I135" s="8">
        <v>3</v>
      </c>
      <c r="J135" s="8">
        <v>3</v>
      </c>
      <c r="K135" s="11">
        <f t="shared" si="75"/>
        <v>76.92307692307692</v>
      </c>
      <c r="L135" s="11">
        <f t="shared" si="76"/>
        <v>53.846153846153847</v>
      </c>
      <c r="M135" s="11">
        <f t="shared" si="77"/>
        <v>52</v>
      </c>
      <c r="N135" s="11">
        <f t="shared" si="78"/>
        <v>3.4615384615384617</v>
      </c>
      <c r="O135" s="11">
        <f t="shared" si="63"/>
        <v>46.153846153846153</v>
      </c>
    </row>
    <row r="136" spans="1:15" s="16" customFormat="1" ht="15.75" customHeight="1">
      <c r="A136" s="8"/>
      <c r="B136" s="9"/>
      <c r="C136" s="9"/>
      <c r="D136" s="9" t="s">
        <v>60</v>
      </c>
      <c r="E136" s="9">
        <v>15</v>
      </c>
      <c r="F136" s="10">
        <f t="shared" si="101"/>
        <v>12</v>
      </c>
      <c r="G136" s="8">
        <v>0</v>
      </c>
      <c r="H136" s="10">
        <v>5</v>
      </c>
      <c r="I136" s="8">
        <v>5</v>
      </c>
      <c r="J136" s="8">
        <v>2</v>
      </c>
      <c r="K136" s="11">
        <f t="shared" si="75"/>
        <v>83.333333333333343</v>
      </c>
      <c r="L136" s="11">
        <f t="shared" si="76"/>
        <v>41.666666666666671</v>
      </c>
      <c r="M136" s="11">
        <f t="shared" si="77"/>
        <v>44.333333333333336</v>
      </c>
      <c r="N136" s="11">
        <f t="shared" si="78"/>
        <v>3.25</v>
      </c>
      <c r="O136" s="11">
        <f t="shared" ref="O136:O197" si="120">(G136*100+H136*80)/F136</f>
        <v>33.333333333333336</v>
      </c>
    </row>
    <row r="137" spans="1:15" s="16" customFormat="1" ht="15.75" customHeight="1">
      <c r="A137" s="8"/>
      <c r="B137" s="9"/>
      <c r="C137" s="9"/>
      <c r="D137" s="9" t="s">
        <v>30</v>
      </c>
      <c r="E137" s="9">
        <v>18</v>
      </c>
      <c r="F137" s="10">
        <f t="shared" si="101"/>
        <v>17</v>
      </c>
      <c r="G137" s="8">
        <v>2</v>
      </c>
      <c r="H137" s="10">
        <v>6</v>
      </c>
      <c r="I137" s="8">
        <v>7</v>
      </c>
      <c r="J137" s="8">
        <v>2</v>
      </c>
      <c r="K137" s="11">
        <f t="shared" si="75"/>
        <v>88.235294117647072</v>
      </c>
      <c r="L137" s="11">
        <f t="shared" si="76"/>
        <v>47.058823529411768</v>
      </c>
      <c r="M137" s="11">
        <f t="shared" si="77"/>
        <v>51.058823529411768</v>
      </c>
      <c r="N137" s="11">
        <f t="shared" si="78"/>
        <v>3.4705882352941178</v>
      </c>
      <c r="O137" s="11">
        <f t="shared" si="120"/>
        <v>40</v>
      </c>
    </row>
    <row r="138" spans="1:15" s="16" customFormat="1" ht="15.75" customHeight="1">
      <c r="A138" s="8"/>
      <c r="B138" s="9"/>
      <c r="C138" s="9"/>
      <c r="D138" s="9" t="s">
        <v>58</v>
      </c>
      <c r="E138" s="9">
        <v>16</v>
      </c>
      <c r="F138" s="10">
        <f t="shared" si="101"/>
        <v>12</v>
      </c>
      <c r="G138" s="8">
        <v>0</v>
      </c>
      <c r="H138" s="10">
        <v>1</v>
      </c>
      <c r="I138" s="8">
        <v>11</v>
      </c>
      <c r="J138" s="8">
        <v>0</v>
      </c>
      <c r="K138" s="11">
        <f t="shared" si="75"/>
        <v>100</v>
      </c>
      <c r="L138" s="11">
        <f t="shared" si="76"/>
        <v>8.3333333333333339</v>
      </c>
      <c r="M138" s="11">
        <f t="shared" si="77"/>
        <v>38.333333333333336</v>
      </c>
      <c r="N138" s="11">
        <f t="shared" si="78"/>
        <v>3.0833333333333335</v>
      </c>
      <c r="O138" s="11">
        <f t="shared" si="120"/>
        <v>6.666666666666667</v>
      </c>
    </row>
    <row r="139" spans="1:15" s="15" customFormat="1" ht="15.75" customHeight="1">
      <c r="A139" s="12"/>
      <c r="B139" s="13"/>
      <c r="C139" s="13"/>
      <c r="D139" s="13"/>
      <c r="E139" s="9">
        <f>E138+E137+E136+E135+E134+E133+E132+E131+E130</f>
        <v>137</v>
      </c>
      <c r="F139" s="9">
        <f t="shared" ref="F139:J139" si="121">F138+F137+F136+F135+F134+F133+F132+F131+F130</f>
        <v>118</v>
      </c>
      <c r="G139" s="9">
        <f t="shared" si="121"/>
        <v>17</v>
      </c>
      <c r="H139" s="9">
        <f t="shared" si="121"/>
        <v>45</v>
      </c>
      <c r="I139" s="9">
        <f t="shared" si="121"/>
        <v>48</v>
      </c>
      <c r="J139" s="9">
        <f t="shared" si="121"/>
        <v>8</v>
      </c>
      <c r="K139" s="11">
        <f t="shared" ref="K139" si="122">100/F139*(G139+H139+I139)</f>
        <v>93.220338983050837</v>
      </c>
      <c r="L139" s="11">
        <f t="shared" ref="L139" si="123">100/F139*(H139+G139)</f>
        <v>52.542372881355931</v>
      </c>
      <c r="M139" s="11">
        <f t="shared" ref="M139" si="124">(G139*100+H139*64+I139*36+J139*16)/F139</f>
        <v>54.542372881355931</v>
      </c>
      <c r="N139" s="11">
        <f t="shared" ref="N139" si="125">(G139*5+H139*4+I139*3+J139*2)/F139</f>
        <v>3.6016949152542375</v>
      </c>
      <c r="O139" s="11">
        <f t="shared" ref="O139" si="126">(G139*100+H139*80)/F139</f>
        <v>44.915254237288138</v>
      </c>
    </row>
    <row r="140" spans="1:15" ht="15.75" customHeight="1">
      <c r="A140" s="1"/>
      <c r="B140" s="2" t="s">
        <v>48</v>
      </c>
      <c r="C140" s="2" t="s">
        <v>46</v>
      </c>
      <c r="D140" s="2" t="s">
        <v>23</v>
      </c>
      <c r="E140" s="2">
        <v>21</v>
      </c>
      <c r="F140" s="3">
        <v>0</v>
      </c>
      <c r="G140" s="1"/>
      <c r="H140" s="3"/>
      <c r="I140" s="1"/>
      <c r="J140" s="1"/>
      <c r="K140" s="17" t="e">
        <v>#DIV/0!</v>
      </c>
      <c r="L140" s="17" t="e">
        <v>#DIV/0!</v>
      </c>
      <c r="M140" s="17" t="e">
        <v>#DIV/0!</v>
      </c>
      <c r="N140" s="17" t="e">
        <v>#DIV/0!</v>
      </c>
      <c r="O140" s="17" t="e">
        <v>#DIV/0!</v>
      </c>
    </row>
    <row r="141" spans="1:15" ht="15.75" customHeight="1">
      <c r="A141" s="1"/>
      <c r="B141" s="2"/>
      <c r="C141" s="2"/>
      <c r="D141" s="2" t="s">
        <v>22</v>
      </c>
      <c r="E141" s="2">
        <v>19</v>
      </c>
      <c r="F141" s="3">
        <v>0</v>
      </c>
      <c r="G141" s="1"/>
      <c r="H141" s="3"/>
      <c r="I141" s="1"/>
      <c r="J141" s="1"/>
      <c r="K141" s="17" t="e">
        <v>#DIV/0!</v>
      </c>
      <c r="L141" s="17" t="e">
        <v>#DIV/0!</v>
      </c>
      <c r="M141" s="17" t="e">
        <v>#DIV/0!</v>
      </c>
      <c r="N141" s="17" t="e">
        <v>#DIV/0!</v>
      </c>
      <c r="O141" s="17" t="e">
        <v>#DIV/0!</v>
      </c>
    </row>
    <row r="142" spans="1:15" ht="15.75" customHeight="1">
      <c r="A142" s="1"/>
      <c r="B142" s="2"/>
      <c r="C142" s="2"/>
      <c r="D142" s="2" t="s">
        <v>33</v>
      </c>
      <c r="E142" s="2">
        <v>17</v>
      </c>
      <c r="F142" s="3">
        <v>15</v>
      </c>
      <c r="G142" s="1">
        <v>1</v>
      </c>
      <c r="H142" s="3">
        <v>3</v>
      </c>
      <c r="I142" s="1">
        <v>9</v>
      </c>
      <c r="J142" s="1">
        <v>2</v>
      </c>
      <c r="K142" s="17">
        <v>86.666666666666671</v>
      </c>
      <c r="L142" s="17">
        <v>26.666666666666668</v>
      </c>
      <c r="M142" s="17">
        <v>43.2</v>
      </c>
      <c r="N142" s="17">
        <v>3.2</v>
      </c>
      <c r="O142" s="17">
        <v>22.666666666666668</v>
      </c>
    </row>
    <row r="143" spans="1:15" ht="15.75" customHeight="1">
      <c r="A143" s="1"/>
      <c r="B143" s="2"/>
      <c r="C143" s="2"/>
      <c r="D143" s="2" t="s">
        <v>36</v>
      </c>
      <c r="E143" s="2">
        <v>18</v>
      </c>
      <c r="F143" s="3">
        <v>16</v>
      </c>
      <c r="G143" s="1">
        <v>0</v>
      </c>
      <c r="H143" s="3">
        <v>7</v>
      </c>
      <c r="I143" s="1">
        <v>9</v>
      </c>
      <c r="J143" s="1">
        <v>0</v>
      </c>
      <c r="K143" s="17">
        <v>100</v>
      </c>
      <c r="L143" s="17">
        <v>43.75</v>
      </c>
      <c r="M143" s="17">
        <v>48.25</v>
      </c>
      <c r="N143" s="17">
        <v>3.4375</v>
      </c>
      <c r="O143" s="17">
        <v>35</v>
      </c>
    </row>
    <row r="144" spans="1:15" ht="15.75" customHeight="1">
      <c r="A144" s="1"/>
      <c r="B144" s="2"/>
      <c r="C144" s="2"/>
      <c r="D144" s="2" t="s">
        <v>25</v>
      </c>
      <c r="E144" s="2">
        <v>16</v>
      </c>
      <c r="F144" s="3">
        <v>14</v>
      </c>
      <c r="G144" s="1">
        <v>3</v>
      </c>
      <c r="H144" s="3">
        <v>5</v>
      </c>
      <c r="I144" s="1">
        <v>6</v>
      </c>
      <c r="J144" s="1">
        <v>0</v>
      </c>
      <c r="K144" s="17">
        <v>100</v>
      </c>
      <c r="L144" s="17">
        <v>57.142857142857146</v>
      </c>
      <c r="M144" s="17">
        <v>59.714285714285715</v>
      </c>
      <c r="N144" s="17">
        <v>3.7857142857142856</v>
      </c>
      <c r="O144" s="17">
        <v>50</v>
      </c>
    </row>
    <row r="145" spans="1:15" ht="15.75" customHeight="1">
      <c r="A145" s="1"/>
      <c r="B145" s="2"/>
      <c r="C145" s="2"/>
      <c r="D145" s="2" t="s">
        <v>24</v>
      </c>
      <c r="E145" s="2">
        <v>17</v>
      </c>
      <c r="F145" s="3">
        <v>14</v>
      </c>
      <c r="G145" s="1">
        <v>0</v>
      </c>
      <c r="H145" s="3">
        <v>6</v>
      </c>
      <c r="I145" s="1">
        <v>8</v>
      </c>
      <c r="J145" s="1">
        <v>0</v>
      </c>
      <c r="K145" s="17">
        <v>100</v>
      </c>
      <c r="L145" s="17">
        <v>42.857142857142861</v>
      </c>
      <c r="M145" s="17">
        <v>48</v>
      </c>
      <c r="N145" s="17">
        <v>3.4285714285714284</v>
      </c>
      <c r="O145" s="17">
        <v>34.285714285714285</v>
      </c>
    </row>
    <row r="146" spans="1:15" ht="15.75" customHeight="1">
      <c r="A146" s="1"/>
      <c r="B146" s="2"/>
      <c r="C146" s="2"/>
      <c r="D146" s="2" t="s">
        <v>56</v>
      </c>
      <c r="E146" s="2">
        <v>20</v>
      </c>
      <c r="F146" s="3">
        <v>20</v>
      </c>
      <c r="G146" s="1">
        <v>2</v>
      </c>
      <c r="H146" s="3">
        <v>16</v>
      </c>
      <c r="I146" s="1">
        <v>2</v>
      </c>
      <c r="J146" s="1">
        <v>0</v>
      </c>
      <c r="K146" s="17">
        <v>100</v>
      </c>
      <c r="L146" s="17">
        <v>90</v>
      </c>
      <c r="M146" s="17">
        <v>64.8</v>
      </c>
      <c r="N146" s="17">
        <v>4</v>
      </c>
      <c r="O146" s="17">
        <v>74</v>
      </c>
    </row>
    <row r="147" spans="1:15" ht="15.75" customHeight="1">
      <c r="A147" s="1"/>
      <c r="B147" s="2"/>
      <c r="C147" s="2"/>
      <c r="D147" s="2">
        <v>10</v>
      </c>
      <c r="E147" s="2">
        <v>18</v>
      </c>
      <c r="F147" s="3">
        <v>11</v>
      </c>
      <c r="G147" s="1">
        <v>4</v>
      </c>
      <c r="H147" s="3">
        <v>3</v>
      </c>
      <c r="I147" s="1">
        <v>3</v>
      </c>
      <c r="J147" s="1">
        <v>1</v>
      </c>
      <c r="K147" s="17">
        <v>90.909090909090921</v>
      </c>
      <c r="L147" s="17">
        <v>63.63636363636364</v>
      </c>
      <c r="M147" s="17">
        <v>65.090909090909093</v>
      </c>
      <c r="N147" s="17">
        <v>3.9090909090909092</v>
      </c>
      <c r="O147" s="17">
        <v>58.18181818181818</v>
      </c>
    </row>
    <row r="148" spans="1:15" ht="15.75" customHeight="1">
      <c r="A148" s="1"/>
      <c r="B148" s="2"/>
      <c r="C148" s="2"/>
      <c r="D148" s="2">
        <v>11</v>
      </c>
      <c r="E148" s="2">
        <v>19</v>
      </c>
      <c r="F148" s="3">
        <v>15</v>
      </c>
      <c r="G148" s="1">
        <v>3</v>
      </c>
      <c r="H148" s="3">
        <v>9</v>
      </c>
      <c r="I148" s="1">
        <v>3</v>
      </c>
      <c r="J148" s="1">
        <v>0</v>
      </c>
      <c r="K148" s="17">
        <v>100</v>
      </c>
      <c r="L148" s="17">
        <v>80</v>
      </c>
      <c r="M148" s="17">
        <v>65.599999999999994</v>
      </c>
      <c r="N148" s="17">
        <v>4</v>
      </c>
      <c r="O148" s="17">
        <v>68</v>
      </c>
    </row>
    <row r="149" spans="1:15" ht="15.75" customHeight="1">
      <c r="A149" s="1"/>
      <c r="B149" s="2"/>
      <c r="C149" s="2"/>
      <c r="D149" s="2"/>
      <c r="E149" s="2">
        <v>185</v>
      </c>
      <c r="F149" s="3">
        <v>105</v>
      </c>
      <c r="G149" s="1">
        <v>13</v>
      </c>
      <c r="H149" s="3">
        <v>49</v>
      </c>
      <c r="I149" s="1">
        <v>40</v>
      </c>
      <c r="J149" s="1">
        <v>3</v>
      </c>
      <c r="K149" s="17">
        <v>97.142857142857139</v>
      </c>
      <c r="L149" s="17">
        <v>59.047619047619044</v>
      </c>
      <c r="M149" s="17">
        <v>56.419047619047618</v>
      </c>
      <c r="N149" s="17">
        <v>3.6857142857142855</v>
      </c>
      <c r="O149" s="17">
        <v>49.714285714285715</v>
      </c>
    </row>
    <row r="150" spans="1:15" ht="15.75" customHeight="1">
      <c r="A150" s="1"/>
      <c r="B150" s="2"/>
      <c r="C150" s="2" t="s">
        <v>47</v>
      </c>
      <c r="D150" s="2" t="s">
        <v>41</v>
      </c>
      <c r="E150" s="2">
        <v>16</v>
      </c>
      <c r="F150" s="3">
        <f t="shared" si="101"/>
        <v>0</v>
      </c>
      <c r="G150" s="1"/>
      <c r="H150" s="3"/>
      <c r="I150" s="1"/>
      <c r="J150" s="1"/>
      <c r="K150" s="17" t="e">
        <f t="shared" ref="K150:K210" si="127">100/F150*(G150+H150+I150)</f>
        <v>#DIV/0!</v>
      </c>
      <c r="L150" s="17" t="e">
        <f t="shared" ref="L150:L210" si="128">100/F150*(H150+G150)</f>
        <v>#DIV/0!</v>
      </c>
      <c r="M150" s="17" t="e">
        <f t="shared" ref="M150:M210" si="129">(G150*100+H150*64+I150*36+J150*16)/F150</f>
        <v>#DIV/0!</v>
      </c>
      <c r="N150" s="17" t="e">
        <f t="shared" ref="N150:N210" si="130">(G150*5+H150*4+I150*3+J150*2)/F150</f>
        <v>#DIV/0!</v>
      </c>
      <c r="O150" s="17" t="e">
        <f t="shared" si="120"/>
        <v>#DIV/0!</v>
      </c>
    </row>
    <row r="151" spans="1:15" ht="15.75" customHeight="1">
      <c r="A151" s="1"/>
      <c r="B151" s="2"/>
      <c r="C151" s="2"/>
      <c r="D151" s="2" t="s">
        <v>35</v>
      </c>
      <c r="E151" s="2">
        <v>15</v>
      </c>
      <c r="F151" s="3">
        <f t="shared" si="101"/>
        <v>0</v>
      </c>
      <c r="G151" s="1"/>
      <c r="H151" s="3"/>
      <c r="I151" s="1"/>
      <c r="J151" s="1"/>
      <c r="K151" s="17" t="e">
        <f t="shared" si="127"/>
        <v>#DIV/0!</v>
      </c>
      <c r="L151" s="17" t="e">
        <f t="shared" si="128"/>
        <v>#DIV/0!</v>
      </c>
      <c r="M151" s="17" t="e">
        <f t="shared" si="129"/>
        <v>#DIV/0!</v>
      </c>
      <c r="N151" s="17" t="e">
        <f t="shared" si="130"/>
        <v>#DIV/0!</v>
      </c>
      <c r="O151" s="17" t="e">
        <f t="shared" si="120"/>
        <v>#DIV/0!</v>
      </c>
    </row>
    <row r="152" spans="1:15" s="6" customFormat="1" ht="15.75" customHeight="1">
      <c r="A152" s="5"/>
      <c r="B152" s="4"/>
      <c r="C152" s="4"/>
      <c r="D152" s="4"/>
      <c r="E152" s="4"/>
      <c r="F152" s="4">
        <f>SUM(F150:F151)</f>
        <v>0</v>
      </c>
      <c r="G152" s="4"/>
      <c r="H152" s="4"/>
      <c r="I152" s="4"/>
      <c r="J152" s="4"/>
      <c r="K152" s="18" t="e">
        <f t="shared" si="127"/>
        <v>#DIV/0!</v>
      </c>
      <c r="L152" s="18" t="e">
        <f t="shared" si="128"/>
        <v>#DIV/0!</v>
      </c>
      <c r="M152" s="18" t="e">
        <f t="shared" si="129"/>
        <v>#DIV/0!</v>
      </c>
      <c r="N152" s="18" t="e">
        <f t="shared" si="130"/>
        <v>#DIV/0!</v>
      </c>
      <c r="O152" s="17" t="e">
        <f t="shared" si="120"/>
        <v>#DIV/0!</v>
      </c>
    </row>
    <row r="153" spans="1:15" ht="15.75" customHeight="1">
      <c r="A153" s="1"/>
      <c r="B153" s="2"/>
      <c r="C153" s="2" t="s">
        <v>49</v>
      </c>
      <c r="D153" s="2" t="s">
        <v>29</v>
      </c>
      <c r="E153" s="2">
        <v>15</v>
      </c>
      <c r="F153" s="3">
        <f t="shared" si="101"/>
        <v>14</v>
      </c>
      <c r="G153" s="1">
        <v>2</v>
      </c>
      <c r="H153" s="3">
        <v>6</v>
      </c>
      <c r="I153" s="1">
        <v>6</v>
      </c>
      <c r="J153" s="1">
        <v>0</v>
      </c>
      <c r="K153" s="17">
        <f t="shared" si="127"/>
        <v>100</v>
      </c>
      <c r="L153" s="17">
        <f t="shared" si="128"/>
        <v>57.142857142857146</v>
      </c>
      <c r="M153" s="17">
        <f t="shared" si="129"/>
        <v>57.142857142857146</v>
      </c>
      <c r="N153" s="17">
        <f t="shared" si="130"/>
        <v>3.7142857142857144</v>
      </c>
      <c r="O153" s="17">
        <f t="shared" si="120"/>
        <v>48.571428571428569</v>
      </c>
    </row>
    <row r="154" spans="1:15" ht="15.75" customHeight="1">
      <c r="A154" s="1"/>
      <c r="B154" s="2"/>
      <c r="C154" s="2"/>
      <c r="D154" s="2" t="s">
        <v>26</v>
      </c>
      <c r="E154" s="2">
        <v>15</v>
      </c>
      <c r="F154" s="3">
        <f t="shared" si="101"/>
        <v>14</v>
      </c>
      <c r="G154" s="1">
        <v>3</v>
      </c>
      <c r="H154" s="3">
        <v>6</v>
      </c>
      <c r="I154" s="1">
        <v>5</v>
      </c>
      <c r="J154" s="1">
        <v>0</v>
      </c>
      <c r="K154" s="17">
        <f t="shared" si="127"/>
        <v>100</v>
      </c>
      <c r="L154" s="17">
        <f t="shared" si="128"/>
        <v>64.285714285714292</v>
      </c>
      <c r="M154" s="17">
        <f t="shared" si="129"/>
        <v>61.714285714285715</v>
      </c>
      <c r="N154" s="17">
        <f t="shared" si="130"/>
        <v>3.8571428571428572</v>
      </c>
      <c r="O154" s="17">
        <f t="shared" si="120"/>
        <v>55.714285714285715</v>
      </c>
    </row>
    <row r="155" spans="1:15" ht="15.75" customHeight="1">
      <c r="A155" s="1"/>
      <c r="B155" s="2"/>
      <c r="C155" s="2"/>
      <c r="D155" s="2" t="s">
        <v>41</v>
      </c>
      <c r="E155" s="2">
        <v>13</v>
      </c>
      <c r="F155" s="3">
        <f t="shared" si="101"/>
        <v>13</v>
      </c>
      <c r="G155" s="1">
        <v>0</v>
      </c>
      <c r="H155" s="3">
        <v>3</v>
      </c>
      <c r="I155" s="1">
        <v>9</v>
      </c>
      <c r="J155" s="1">
        <v>1</v>
      </c>
      <c r="K155" s="17">
        <f t="shared" si="127"/>
        <v>92.307692307692307</v>
      </c>
      <c r="L155" s="17">
        <f t="shared" si="128"/>
        <v>23.076923076923077</v>
      </c>
      <c r="M155" s="17">
        <f t="shared" si="129"/>
        <v>40.92307692307692</v>
      </c>
      <c r="N155" s="17">
        <f t="shared" si="130"/>
        <v>3.1538461538461537</v>
      </c>
      <c r="O155" s="17">
        <f t="shared" si="120"/>
        <v>18.46153846153846</v>
      </c>
    </row>
    <row r="156" spans="1:15" ht="15.75" customHeight="1">
      <c r="A156" s="1"/>
      <c r="B156" s="2"/>
      <c r="C156" s="2"/>
      <c r="D156" s="2" t="s">
        <v>27</v>
      </c>
      <c r="E156" s="2">
        <v>15</v>
      </c>
      <c r="F156" s="3">
        <f t="shared" si="101"/>
        <v>13</v>
      </c>
      <c r="G156" s="1">
        <v>0</v>
      </c>
      <c r="H156" s="3">
        <v>7</v>
      </c>
      <c r="I156" s="1">
        <v>6</v>
      </c>
      <c r="J156" s="1">
        <v>0</v>
      </c>
      <c r="K156" s="17">
        <f t="shared" si="127"/>
        <v>100</v>
      </c>
      <c r="L156" s="17">
        <f t="shared" si="128"/>
        <v>53.846153846153847</v>
      </c>
      <c r="M156" s="17">
        <f t="shared" si="129"/>
        <v>51.07692307692308</v>
      </c>
      <c r="N156" s="17">
        <f t="shared" si="130"/>
        <v>3.5384615384615383</v>
      </c>
      <c r="O156" s="17">
        <f t="shared" si="120"/>
        <v>43.07692307692308</v>
      </c>
    </row>
    <row r="157" spans="1:15" ht="15.75" customHeight="1">
      <c r="A157" s="1"/>
      <c r="B157" s="2"/>
      <c r="C157" s="2"/>
      <c r="D157" s="2" t="s">
        <v>60</v>
      </c>
      <c r="E157" s="2">
        <v>15</v>
      </c>
      <c r="F157" s="3">
        <f t="shared" si="101"/>
        <v>15</v>
      </c>
      <c r="G157" s="1">
        <v>0</v>
      </c>
      <c r="H157" s="3">
        <v>6</v>
      </c>
      <c r="I157" s="1">
        <v>8</v>
      </c>
      <c r="J157" s="1">
        <v>1</v>
      </c>
      <c r="K157" s="17">
        <f t="shared" si="127"/>
        <v>93.333333333333343</v>
      </c>
      <c r="L157" s="17">
        <f t="shared" si="128"/>
        <v>40</v>
      </c>
      <c r="M157" s="17">
        <f t="shared" si="129"/>
        <v>45.866666666666667</v>
      </c>
      <c r="N157" s="17">
        <f t="shared" si="130"/>
        <v>3.3333333333333335</v>
      </c>
      <c r="O157" s="17">
        <f t="shared" si="120"/>
        <v>32</v>
      </c>
    </row>
    <row r="158" spans="1:15" s="6" customFormat="1" ht="15.75" customHeight="1">
      <c r="A158" s="5"/>
      <c r="B158" s="4"/>
      <c r="C158" s="4"/>
      <c r="D158" s="4"/>
      <c r="E158" s="4">
        <f>SUM(E153:E156)</f>
        <v>58</v>
      </c>
      <c r="F158" s="4">
        <f>SUM(F153:F156)</f>
        <v>54</v>
      </c>
      <c r="G158" s="4">
        <f t="shared" ref="G158:J158" si="131">SUM(G153:G156)</f>
        <v>5</v>
      </c>
      <c r="H158" s="4">
        <f t="shared" si="131"/>
        <v>22</v>
      </c>
      <c r="I158" s="4">
        <f t="shared" si="131"/>
        <v>26</v>
      </c>
      <c r="J158" s="4">
        <f t="shared" si="131"/>
        <v>1</v>
      </c>
      <c r="K158" s="18">
        <f t="shared" si="127"/>
        <v>98.148148148148152</v>
      </c>
      <c r="L158" s="18">
        <f t="shared" si="128"/>
        <v>50</v>
      </c>
      <c r="M158" s="18">
        <f t="shared" si="129"/>
        <v>52.962962962962962</v>
      </c>
      <c r="N158" s="18">
        <f t="shared" si="130"/>
        <v>3.574074074074074</v>
      </c>
      <c r="O158" s="17">
        <f t="shared" si="120"/>
        <v>41.851851851851855</v>
      </c>
    </row>
    <row r="159" spans="1:15" s="6" customFormat="1" ht="15.75" customHeight="1">
      <c r="A159" s="5"/>
      <c r="B159" s="4"/>
      <c r="C159" s="4"/>
      <c r="D159" s="4"/>
      <c r="E159" s="4"/>
      <c r="F159" s="4">
        <f>F158+F152+F149</f>
        <v>159</v>
      </c>
      <c r="G159" s="4"/>
      <c r="H159" s="4"/>
      <c r="I159" s="4"/>
      <c r="J159" s="4"/>
      <c r="K159" s="17">
        <f t="shared" ref="K159" si="132">100/F159*(G159+H159+I159)</f>
        <v>0</v>
      </c>
      <c r="L159" s="17">
        <f t="shared" ref="L159" si="133">100/F159*(H159+G159)</f>
        <v>0</v>
      </c>
      <c r="M159" s="17">
        <f t="shared" ref="M159" si="134">(G159*100+H159*64+I159*36+J159*16)/F159</f>
        <v>0</v>
      </c>
      <c r="N159" s="17">
        <f t="shared" ref="N159" si="135">(G159*5+H159*4+I159*3+J159*2)/F159</f>
        <v>0</v>
      </c>
      <c r="O159" s="17">
        <f t="shared" ref="O159" si="136">(G159*100+H159*80)/F159</f>
        <v>0</v>
      </c>
    </row>
    <row r="160" spans="1:15" ht="15.75" customHeight="1">
      <c r="A160" s="1"/>
      <c r="B160" s="2" t="s">
        <v>50</v>
      </c>
      <c r="C160" t="s">
        <v>11</v>
      </c>
      <c r="D160" s="2" t="s">
        <v>23</v>
      </c>
      <c r="E160" s="2">
        <v>21</v>
      </c>
      <c r="F160" s="3">
        <f t="shared" si="101"/>
        <v>0</v>
      </c>
      <c r="G160" s="1"/>
      <c r="H160" s="3"/>
      <c r="I160" s="1"/>
      <c r="J160" s="1"/>
      <c r="K160" s="17" t="e">
        <f t="shared" si="127"/>
        <v>#DIV/0!</v>
      </c>
      <c r="L160" s="17" t="e">
        <f t="shared" si="128"/>
        <v>#DIV/0!</v>
      </c>
      <c r="M160" s="17" t="e">
        <f t="shared" si="129"/>
        <v>#DIV/0!</v>
      </c>
      <c r="N160" s="17" t="e">
        <f t="shared" si="130"/>
        <v>#DIV/0!</v>
      </c>
      <c r="O160" s="17" t="e">
        <f t="shared" si="120"/>
        <v>#DIV/0!</v>
      </c>
    </row>
    <row r="161" spans="1:15" ht="15.75" customHeight="1">
      <c r="A161" s="1"/>
      <c r="B161" s="2"/>
      <c r="C161" s="2"/>
      <c r="D161" s="2" t="s">
        <v>22</v>
      </c>
      <c r="E161" s="2">
        <v>19</v>
      </c>
      <c r="F161" s="3">
        <f t="shared" ref="F161" si="137">G161+H161+I161+J161</f>
        <v>0</v>
      </c>
      <c r="G161" s="1"/>
      <c r="H161" s="3"/>
      <c r="I161" s="1"/>
      <c r="J161" s="1"/>
      <c r="K161" s="17" t="e">
        <f t="shared" ref="K161" si="138">100/F161*(G161+H161+I161)</f>
        <v>#DIV/0!</v>
      </c>
      <c r="L161" s="17" t="e">
        <f t="shared" ref="L161" si="139">100/F161*(H161+G161)</f>
        <v>#DIV/0!</v>
      </c>
      <c r="M161" s="17" t="e">
        <f t="shared" ref="M161" si="140">(G161*100+H161*64+I161*36+J161*16)/F161</f>
        <v>#DIV/0!</v>
      </c>
      <c r="N161" s="17" t="e">
        <f t="shared" ref="N161" si="141">(G161*5+H161*4+I161*3+J161*2)/F161</f>
        <v>#DIV/0!</v>
      </c>
      <c r="O161" s="17" t="e">
        <f t="shared" ref="O161" si="142">(G161*100+H161*80)/F161</f>
        <v>#DIV/0!</v>
      </c>
    </row>
    <row r="162" spans="1:15" ht="15.75" customHeight="1">
      <c r="A162" s="1"/>
      <c r="B162" s="2"/>
      <c r="C162" s="2"/>
      <c r="D162" s="2" t="s">
        <v>40</v>
      </c>
      <c r="E162" s="2">
        <v>20</v>
      </c>
      <c r="F162" s="3">
        <f t="shared" si="101"/>
        <v>0</v>
      </c>
      <c r="G162" s="1"/>
      <c r="H162" s="3"/>
      <c r="I162" s="1"/>
      <c r="J162" s="1"/>
      <c r="K162" s="17" t="e">
        <f t="shared" si="127"/>
        <v>#DIV/0!</v>
      </c>
      <c r="L162" s="17" t="e">
        <f t="shared" si="128"/>
        <v>#DIV/0!</v>
      </c>
      <c r="M162" s="17" t="e">
        <f t="shared" si="129"/>
        <v>#DIV/0!</v>
      </c>
      <c r="N162" s="17" t="e">
        <f t="shared" si="130"/>
        <v>#DIV/0!</v>
      </c>
      <c r="O162" s="17" t="e">
        <f t="shared" si="120"/>
        <v>#DIV/0!</v>
      </c>
    </row>
    <row r="163" spans="1:15" ht="15.75" customHeight="1">
      <c r="A163" s="1"/>
      <c r="B163" s="2"/>
      <c r="C163" s="2"/>
      <c r="D163" s="2" t="s">
        <v>32</v>
      </c>
      <c r="E163" s="3">
        <v>15</v>
      </c>
      <c r="F163" s="3">
        <f t="shared" si="101"/>
        <v>0</v>
      </c>
      <c r="G163" s="1"/>
      <c r="H163" s="3"/>
      <c r="I163" s="1"/>
      <c r="J163" s="1"/>
      <c r="K163" s="17" t="e">
        <f t="shared" ref="K163" si="143">100/F163*(G163+H163+I163)</f>
        <v>#DIV/0!</v>
      </c>
      <c r="L163" s="17" t="e">
        <f t="shared" ref="L163" si="144">100/F163*(H163+G163)</f>
        <v>#DIV/0!</v>
      </c>
      <c r="M163" s="17" t="e">
        <f t="shared" ref="M163" si="145">(G163*100+H163*64+I163*36+J163*16)/F163</f>
        <v>#DIV/0!</v>
      </c>
      <c r="N163" s="17" t="e">
        <f t="shared" ref="N163" si="146">(G163*5+H163*4+I163*3+J163*2)/F163</f>
        <v>#DIV/0!</v>
      </c>
      <c r="O163" s="17" t="e">
        <f t="shared" ref="O163" si="147">(G163*100+H163*80)/F163</f>
        <v>#DIV/0!</v>
      </c>
    </row>
    <row r="164" spans="1:15" ht="15.75" customHeight="1">
      <c r="A164" s="1"/>
      <c r="B164" s="2"/>
      <c r="C164" s="2"/>
      <c r="D164" s="2"/>
      <c r="E164" s="3">
        <f>E163+E162+E161+E160</f>
        <v>75</v>
      </c>
      <c r="F164" s="3">
        <f>F163+F162+F161+F160</f>
        <v>0</v>
      </c>
      <c r="G164" s="3">
        <f t="shared" ref="G164:J164" si="148">G162+G161+G160</f>
        <v>0</v>
      </c>
      <c r="H164" s="3">
        <f t="shared" si="148"/>
        <v>0</v>
      </c>
      <c r="I164" s="3">
        <f t="shared" si="148"/>
        <v>0</v>
      </c>
      <c r="J164" s="3">
        <f t="shared" si="148"/>
        <v>0</v>
      </c>
      <c r="K164" s="17" t="e">
        <f t="shared" ref="K164" si="149">100/F164*(G164+H164+I164)</f>
        <v>#DIV/0!</v>
      </c>
      <c r="L164" s="17" t="e">
        <f t="shared" ref="L164" si="150">100/F164*(H164+G164)</f>
        <v>#DIV/0!</v>
      </c>
      <c r="M164" s="17" t="e">
        <f t="shared" ref="M164" si="151">(G164*100+H164*64+I164*36+J164*16)/F164</f>
        <v>#DIV/0!</v>
      </c>
      <c r="N164" s="17" t="e">
        <f t="shared" ref="N164" si="152">(G164*5+H164*4+I164*3+J164*2)/F164</f>
        <v>#DIV/0!</v>
      </c>
      <c r="O164" s="17" t="e">
        <f t="shared" ref="O164" si="153">(G164*100+H164*80)/F164</f>
        <v>#DIV/0!</v>
      </c>
    </row>
    <row r="165" spans="1:15" ht="15.75" customHeight="1">
      <c r="A165" s="1"/>
      <c r="B165" s="2"/>
      <c r="C165" s="2" t="s">
        <v>6</v>
      </c>
      <c r="D165" s="2" t="s">
        <v>29</v>
      </c>
      <c r="E165" s="2">
        <v>15</v>
      </c>
      <c r="F165" s="3">
        <f t="shared" si="101"/>
        <v>15</v>
      </c>
      <c r="G165" s="1">
        <v>1</v>
      </c>
      <c r="H165" s="3">
        <v>6</v>
      </c>
      <c r="I165" s="1">
        <v>8</v>
      </c>
      <c r="J165" s="1">
        <v>0</v>
      </c>
      <c r="K165" s="17">
        <f t="shared" si="127"/>
        <v>100</v>
      </c>
      <c r="L165" s="17">
        <f t="shared" si="128"/>
        <v>46.666666666666671</v>
      </c>
      <c r="M165" s="17">
        <f t="shared" si="129"/>
        <v>51.466666666666669</v>
      </c>
      <c r="N165" s="17">
        <f t="shared" si="130"/>
        <v>3.5333333333333332</v>
      </c>
      <c r="O165" s="17">
        <f t="shared" si="120"/>
        <v>38.666666666666664</v>
      </c>
    </row>
    <row r="166" spans="1:15" ht="15.75" customHeight="1">
      <c r="A166" s="1"/>
      <c r="B166" s="2"/>
      <c r="C166" s="2"/>
      <c r="D166" s="2" t="s">
        <v>26</v>
      </c>
      <c r="E166" s="2">
        <v>15</v>
      </c>
      <c r="F166" s="3">
        <f t="shared" si="101"/>
        <v>12</v>
      </c>
      <c r="G166" s="1">
        <v>1</v>
      </c>
      <c r="H166" s="3">
        <v>5</v>
      </c>
      <c r="I166" s="1">
        <v>6</v>
      </c>
      <c r="J166" s="1">
        <v>0</v>
      </c>
      <c r="K166" s="17">
        <f t="shared" si="127"/>
        <v>100</v>
      </c>
      <c r="L166" s="17">
        <f t="shared" si="128"/>
        <v>50</v>
      </c>
      <c r="M166" s="17">
        <f t="shared" si="129"/>
        <v>53</v>
      </c>
      <c r="N166" s="17">
        <f t="shared" si="130"/>
        <v>3.5833333333333335</v>
      </c>
      <c r="O166" s="17">
        <f t="shared" si="120"/>
        <v>41.666666666666664</v>
      </c>
    </row>
    <row r="167" spans="1:15" ht="15.75" customHeight="1">
      <c r="A167" s="1"/>
      <c r="B167" s="2"/>
      <c r="C167" s="2"/>
      <c r="D167" s="2" t="s">
        <v>41</v>
      </c>
      <c r="E167" s="2">
        <v>13</v>
      </c>
      <c r="F167" s="3">
        <f t="shared" si="101"/>
        <v>12</v>
      </c>
      <c r="G167" s="1">
        <v>0</v>
      </c>
      <c r="H167" s="3">
        <v>5</v>
      </c>
      <c r="I167" s="1">
        <v>6</v>
      </c>
      <c r="J167" s="1">
        <v>1</v>
      </c>
      <c r="K167" s="17">
        <f t="shared" si="127"/>
        <v>91.666666666666671</v>
      </c>
      <c r="L167" s="17">
        <f t="shared" si="128"/>
        <v>41.666666666666671</v>
      </c>
      <c r="M167" s="17">
        <f t="shared" si="129"/>
        <v>46</v>
      </c>
      <c r="N167" s="17">
        <f t="shared" si="130"/>
        <v>3.3333333333333335</v>
      </c>
      <c r="O167" s="17">
        <f t="shared" si="120"/>
        <v>33.333333333333336</v>
      </c>
    </row>
    <row r="168" spans="1:15" ht="15.75" customHeight="1">
      <c r="A168" s="1"/>
      <c r="B168" s="2"/>
      <c r="C168" s="2"/>
      <c r="D168" s="2" t="s">
        <v>27</v>
      </c>
      <c r="E168" s="2">
        <v>15</v>
      </c>
      <c r="F168" s="3">
        <f t="shared" si="101"/>
        <v>14</v>
      </c>
      <c r="G168" s="1">
        <v>0</v>
      </c>
      <c r="H168" s="3">
        <v>6</v>
      </c>
      <c r="I168" s="1">
        <v>8</v>
      </c>
      <c r="J168" s="1">
        <v>0</v>
      </c>
      <c r="K168" s="17">
        <f t="shared" si="127"/>
        <v>100</v>
      </c>
      <c r="L168" s="17">
        <f t="shared" si="128"/>
        <v>42.857142857142861</v>
      </c>
      <c r="M168" s="17">
        <f t="shared" si="129"/>
        <v>48</v>
      </c>
      <c r="N168" s="17">
        <f t="shared" si="130"/>
        <v>3.4285714285714284</v>
      </c>
      <c r="O168" s="17">
        <f t="shared" si="120"/>
        <v>34.285714285714285</v>
      </c>
    </row>
    <row r="169" spans="1:15" ht="15.75" customHeight="1">
      <c r="A169" s="1"/>
      <c r="B169" s="2"/>
      <c r="C169" s="2"/>
      <c r="D169" s="2" t="s">
        <v>35</v>
      </c>
      <c r="E169" s="2">
        <v>15</v>
      </c>
      <c r="F169" s="3">
        <f t="shared" si="101"/>
        <v>12</v>
      </c>
      <c r="G169" s="1">
        <v>0</v>
      </c>
      <c r="H169" s="3">
        <v>4</v>
      </c>
      <c r="I169" s="1">
        <v>5</v>
      </c>
      <c r="J169" s="1">
        <v>3</v>
      </c>
      <c r="K169" s="17">
        <f t="shared" si="127"/>
        <v>75</v>
      </c>
      <c r="L169" s="17">
        <f t="shared" si="128"/>
        <v>33.333333333333336</v>
      </c>
      <c r="M169" s="17">
        <f t="shared" si="129"/>
        <v>40.333333333333336</v>
      </c>
      <c r="N169" s="17">
        <f t="shared" si="130"/>
        <v>3.0833333333333335</v>
      </c>
      <c r="O169" s="17">
        <f t="shared" si="120"/>
        <v>26.666666666666668</v>
      </c>
    </row>
    <row r="170" spans="1:15" ht="15.75" customHeight="1">
      <c r="A170" s="1"/>
      <c r="B170" s="2"/>
      <c r="C170" s="2"/>
      <c r="D170" s="2" t="s">
        <v>60</v>
      </c>
      <c r="E170" s="2">
        <v>15</v>
      </c>
      <c r="F170" s="3">
        <f t="shared" si="101"/>
        <v>12</v>
      </c>
      <c r="G170" s="1">
        <v>0</v>
      </c>
      <c r="H170" s="3">
        <v>5</v>
      </c>
      <c r="I170" s="1">
        <v>7</v>
      </c>
      <c r="J170" s="1">
        <v>0</v>
      </c>
      <c r="K170" s="17">
        <f t="shared" si="127"/>
        <v>100</v>
      </c>
      <c r="L170" s="17">
        <f t="shared" si="128"/>
        <v>41.666666666666671</v>
      </c>
      <c r="M170" s="17">
        <f t="shared" si="129"/>
        <v>47.666666666666664</v>
      </c>
      <c r="N170" s="17">
        <f t="shared" si="130"/>
        <v>3.4166666666666665</v>
      </c>
      <c r="O170" s="17">
        <f t="shared" si="120"/>
        <v>33.333333333333336</v>
      </c>
    </row>
    <row r="171" spans="1:15" ht="15.75" customHeight="1">
      <c r="A171" s="1"/>
      <c r="B171" s="2"/>
      <c r="C171" s="2"/>
      <c r="D171" s="2" t="s">
        <v>33</v>
      </c>
      <c r="E171" s="2">
        <v>17</v>
      </c>
      <c r="F171" s="3">
        <f t="shared" si="101"/>
        <v>15</v>
      </c>
      <c r="G171" s="1">
        <v>0</v>
      </c>
      <c r="H171" s="3">
        <v>5</v>
      </c>
      <c r="I171" s="1">
        <v>10</v>
      </c>
      <c r="J171" s="1">
        <v>0</v>
      </c>
      <c r="K171" s="17">
        <f t="shared" si="127"/>
        <v>100</v>
      </c>
      <c r="L171" s="17">
        <f t="shared" si="128"/>
        <v>33.333333333333336</v>
      </c>
      <c r="M171" s="17">
        <f t="shared" si="129"/>
        <v>45.333333333333336</v>
      </c>
      <c r="N171" s="17">
        <f t="shared" si="130"/>
        <v>3.3333333333333335</v>
      </c>
      <c r="O171" s="17">
        <f t="shared" si="120"/>
        <v>26.666666666666668</v>
      </c>
    </row>
    <row r="172" spans="1:15" ht="15.75" customHeight="1">
      <c r="A172" s="1"/>
      <c r="B172" s="2"/>
      <c r="C172" s="2"/>
      <c r="D172" s="2" t="s">
        <v>36</v>
      </c>
      <c r="E172" s="2">
        <v>18</v>
      </c>
      <c r="F172" s="3">
        <f t="shared" si="101"/>
        <v>15</v>
      </c>
      <c r="G172" s="1">
        <v>0</v>
      </c>
      <c r="H172" s="3">
        <v>6</v>
      </c>
      <c r="I172" s="1">
        <v>9</v>
      </c>
      <c r="J172" s="1">
        <v>0</v>
      </c>
      <c r="K172" s="17">
        <f t="shared" si="127"/>
        <v>100</v>
      </c>
      <c r="L172" s="17">
        <f t="shared" si="128"/>
        <v>40</v>
      </c>
      <c r="M172" s="17">
        <f t="shared" si="129"/>
        <v>47.2</v>
      </c>
      <c r="N172" s="17">
        <f t="shared" si="130"/>
        <v>3.4</v>
      </c>
      <c r="O172" s="17">
        <f t="shared" si="120"/>
        <v>32</v>
      </c>
    </row>
    <row r="173" spans="1:15" ht="15.75" customHeight="1">
      <c r="A173" s="1"/>
      <c r="B173" s="2"/>
      <c r="C173" s="2"/>
      <c r="D173" s="2" t="s">
        <v>30</v>
      </c>
      <c r="E173" s="2">
        <v>18</v>
      </c>
      <c r="F173" s="3">
        <f t="shared" si="101"/>
        <v>16</v>
      </c>
      <c r="G173" s="1">
        <v>0</v>
      </c>
      <c r="H173" s="3">
        <v>4</v>
      </c>
      <c r="I173" s="1">
        <v>11</v>
      </c>
      <c r="J173" s="1">
        <v>1</v>
      </c>
      <c r="K173" s="17">
        <f t="shared" si="127"/>
        <v>93.75</v>
      </c>
      <c r="L173" s="17">
        <f t="shared" si="128"/>
        <v>25</v>
      </c>
      <c r="M173" s="17">
        <f t="shared" si="129"/>
        <v>41.75</v>
      </c>
      <c r="N173" s="17">
        <f t="shared" si="130"/>
        <v>3.1875</v>
      </c>
      <c r="O173" s="17">
        <f t="shared" si="120"/>
        <v>20</v>
      </c>
    </row>
    <row r="174" spans="1:15" ht="15.75" customHeight="1">
      <c r="A174" s="1"/>
      <c r="B174" s="2"/>
      <c r="C174" s="2"/>
      <c r="D174" s="2" t="s">
        <v>25</v>
      </c>
      <c r="E174" s="2">
        <v>16</v>
      </c>
      <c r="F174" s="3">
        <f t="shared" si="101"/>
        <v>16</v>
      </c>
      <c r="G174" s="1">
        <v>0</v>
      </c>
      <c r="H174" s="3">
        <v>7</v>
      </c>
      <c r="I174" s="1">
        <v>9</v>
      </c>
      <c r="J174" s="1">
        <v>0</v>
      </c>
      <c r="K174" s="17">
        <f t="shared" si="127"/>
        <v>100</v>
      </c>
      <c r="L174" s="17">
        <f t="shared" si="128"/>
        <v>43.75</v>
      </c>
      <c r="M174" s="17">
        <f t="shared" si="129"/>
        <v>48.25</v>
      </c>
      <c r="N174" s="17">
        <f t="shared" si="130"/>
        <v>3.4375</v>
      </c>
      <c r="O174" s="17">
        <f t="shared" si="120"/>
        <v>35</v>
      </c>
    </row>
    <row r="175" spans="1:15" ht="15.75" customHeight="1">
      <c r="A175" s="1"/>
      <c r="B175" s="2"/>
      <c r="C175" s="2"/>
      <c r="D175" s="2" t="s">
        <v>24</v>
      </c>
      <c r="E175" s="2">
        <v>17</v>
      </c>
      <c r="F175" s="3">
        <f t="shared" si="101"/>
        <v>15</v>
      </c>
      <c r="G175" s="1">
        <v>1</v>
      </c>
      <c r="H175" s="3">
        <v>6</v>
      </c>
      <c r="I175" s="1">
        <v>8</v>
      </c>
      <c r="J175" s="1">
        <v>0</v>
      </c>
      <c r="K175" s="17">
        <f t="shared" si="127"/>
        <v>100</v>
      </c>
      <c r="L175" s="17">
        <f t="shared" si="128"/>
        <v>46.666666666666671</v>
      </c>
      <c r="M175" s="17">
        <f t="shared" si="129"/>
        <v>51.466666666666669</v>
      </c>
      <c r="N175" s="17">
        <f t="shared" si="130"/>
        <v>3.5333333333333332</v>
      </c>
      <c r="O175" s="17">
        <f t="shared" si="120"/>
        <v>38.666666666666664</v>
      </c>
    </row>
    <row r="176" spans="1:15" ht="15.75" customHeight="1">
      <c r="A176" s="1"/>
      <c r="B176" s="2"/>
      <c r="C176" s="2"/>
      <c r="D176" s="2" t="s">
        <v>56</v>
      </c>
      <c r="E176" s="2">
        <v>20</v>
      </c>
      <c r="F176" s="3">
        <f t="shared" si="101"/>
        <v>17</v>
      </c>
      <c r="G176" s="1">
        <v>1</v>
      </c>
      <c r="H176" s="3">
        <v>7</v>
      </c>
      <c r="I176" s="1">
        <v>9</v>
      </c>
      <c r="J176" s="1">
        <v>0</v>
      </c>
      <c r="K176" s="17">
        <f t="shared" si="127"/>
        <v>100</v>
      </c>
      <c r="L176" s="17">
        <f t="shared" si="128"/>
        <v>47.058823529411768</v>
      </c>
      <c r="M176" s="17">
        <f t="shared" si="129"/>
        <v>51.294117647058826</v>
      </c>
      <c r="N176" s="17">
        <f t="shared" si="130"/>
        <v>3.5294117647058822</v>
      </c>
      <c r="O176" s="17">
        <f t="shared" si="120"/>
        <v>38.823529411764703</v>
      </c>
    </row>
    <row r="177" spans="1:15" ht="15.75" customHeight="1">
      <c r="A177" s="1"/>
      <c r="B177" s="2"/>
      <c r="C177" s="2"/>
      <c r="D177" s="2" t="s">
        <v>58</v>
      </c>
      <c r="E177" s="2">
        <v>16</v>
      </c>
      <c r="F177" s="3">
        <f t="shared" si="101"/>
        <v>12</v>
      </c>
      <c r="G177" s="1">
        <v>0</v>
      </c>
      <c r="H177" s="3">
        <v>2</v>
      </c>
      <c r="I177" s="1">
        <v>8</v>
      </c>
      <c r="J177" s="1">
        <v>2</v>
      </c>
      <c r="K177" s="17">
        <f t="shared" si="127"/>
        <v>83.333333333333343</v>
      </c>
      <c r="L177" s="17">
        <f t="shared" si="128"/>
        <v>16.666666666666668</v>
      </c>
      <c r="M177" s="17">
        <f t="shared" si="129"/>
        <v>37.333333333333336</v>
      </c>
      <c r="N177" s="17">
        <f t="shared" si="130"/>
        <v>3</v>
      </c>
      <c r="O177" s="17">
        <f t="shared" si="120"/>
        <v>13.333333333333334</v>
      </c>
    </row>
    <row r="178" spans="1:15" ht="15.75" customHeight="1">
      <c r="A178" s="1"/>
      <c r="B178" s="2"/>
      <c r="C178" s="2"/>
      <c r="D178" s="2">
        <v>10</v>
      </c>
      <c r="E178" s="2">
        <v>20</v>
      </c>
      <c r="F178" s="3">
        <f t="shared" ref="F178:F210" si="154">G178+H178+I178+J178</f>
        <v>18</v>
      </c>
      <c r="G178" s="1">
        <v>0</v>
      </c>
      <c r="H178" s="3">
        <v>12</v>
      </c>
      <c r="I178" s="1">
        <v>5</v>
      </c>
      <c r="J178" s="1">
        <v>1</v>
      </c>
      <c r="K178" s="17">
        <f t="shared" si="127"/>
        <v>94.444444444444443</v>
      </c>
      <c r="L178" s="17">
        <f t="shared" si="128"/>
        <v>66.666666666666657</v>
      </c>
      <c r="M178" s="17">
        <f t="shared" si="129"/>
        <v>53.555555555555557</v>
      </c>
      <c r="N178" s="17">
        <f t="shared" si="130"/>
        <v>3.6111111111111112</v>
      </c>
      <c r="O178" s="17">
        <f t="shared" si="120"/>
        <v>53.333333333333336</v>
      </c>
    </row>
    <row r="179" spans="1:15" s="6" customFormat="1" ht="15.75" customHeight="1">
      <c r="A179" s="5"/>
      <c r="B179" s="4"/>
      <c r="C179" s="4"/>
      <c r="D179" s="2">
        <v>11</v>
      </c>
      <c r="E179" s="2">
        <v>15</v>
      </c>
      <c r="F179" s="3">
        <f t="shared" ref="F179" si="155">G179+H179+I179+J179</f>
        <v>15</v>
      </c>
      <c r="G179" s="1">
        <v>0</v>
      </c>
      <c r="H179" s="3">
        <v>7</v>
      </c>
      <c r="I179" s="1">
        <v>8</v>
      </c>
      <c r="J179" s="1">
        <v>0</v>
      </c>
      <c r="K179" s="17">
        <f t="shared" ref="K179:K180" si="156">100/F179*(G179+H179+I179)</f>
        <v>100</v>
      </c>
      <c r="L179" s="17">
        <f t="shared" ref="L179:L180" si="157">100/F179*(H179+G179)</f>
        <v>46.666666666666671</v>
      </c>
      <c r="M179" s="17">
        <f t="shared" ref="M179:M180" si="158">(G179*100+H179*64+I179*36+J179*16)/F179</f>
        <v>49.06666666666667</v>
      </c>
      <c r="N179" s="17">
        <f t="shared" ref="N179:N180" si="159">(G179*5+H179*4+I179*3+J179*2)/F179</f>
        <v>3.4666666666666668</v>
      </c>
      <c r="O179" s="17">
        <f t="shared" ref="O179:O180" si="160">(G179*100+H179*80)/F179</f>
        <v>37.333333333333336</v>
      </c>
    </row>
    <row r="180" spans="1:15" s="6" customFormat="1" ht="15.75" customHeight="1">
      <c r="A180" s="5"/>
      <c r="B180" s="4"/>
      <c r="C180" s="4"/>
      <c r="D180" s="4"/>
      <c r="E180" s="3">
        <f>SUM(E165:E179)</f>
        <v>245</v>
      </c>
      <c r="F180" s="3">
        <f>SUM(F160:F179)</f>
        <v>216</v>
      </c>
      <c r="G180" s="3">
        <f>SUM(G160:G179)</f>
        <v>4</v>
      </c>
      <c r="H180" s="3">
        <f>SUM(H160:H179)</f>
        <v>87</v>
      </c>
      <c r="I180" s="3">
        <f>SUM(I160:I179)</f>
        <v>117</v>
      </c>
      <c r="J180" s="3">
        <f>SUM(J160:J179)</f>
        <v>8</v>
      </c>
      <c r="K180" s="17">
        <f t="shared" si="156"/>
        <v>96.296296296296291</v>
      </c>
      <c r="L180" s="17">
        <f t="shared" si="157"/>
        <v>42.129629629629633</v>
      </c>
      <c r="M180" s="17">
        <f t="shared" si="158"/>
        <v>47.722222222222221</v>
      </c>
      <c r="N180" s="17">
        <f t="shared" si="159"/>
        <v>3.4027777777777777</v>
      </c>
      <c r="O180" s="17">
        <f t="shared" si="160"/>
        <v>34.074074074074076</v>
      </c>
    </row>
    <row r="181" spans="1:15" s="6" customFormat="1" ht="15.75" customHeight="1">
      <c r="A181" s="5"/>
      <c r="B181" s="4"/>
      <c r="C181" s="4"/>
      <c r="D181" s="4"/>
      <c r="E181" s="3">
        <f t="shared" ref="E181:J181" si="161">E180+E164</f>
        <v>320</v>
      </c>
      <c r="F181" s="3">
        <f t="shared" si="161"/>
        <v>216</v>
      </c>
      <c r="G181" s="3">
        <f t="shared" si="161"/>
        <v>4</v>
      </c>
      <c r="H181" s="3">
        <f t="shared" si="161"/>
        <v>87</v>
      </c>
      <c r="I181" s="3">
        <f t="shared" si="161"/>
        <v>117</v>
      </c>
      <c r="J181" s="3">
        <f t="shared" si="161"/>
        <v>8</v>
      </c>
      <c r="K181" s="17">
        <f t="shared" ref="K181" si="162">100/F181*(G181+H181+I181)</f>
        <v>96.296296296296291</v>
      </c>
      <c r="L181" s="17">
        <f t="shared" ref="L181" si="163">100/F181*(H181+G181)</f>
        <v>42.129629629629633</v>
      </c>
      <c r="M181" s="17">
        <f t="shared" ref="M181" si="164">(G181*100+H181*64+I181*36+J181*16)/F181</f>
        <v>47.722222222222221</v>
      </c>
      <c r="N181" s="17">
        <f t="shared" ref="N181" si="165">(G181*5+H181*4+I181*3+J181*2)/F181</f>
        <v>3.4027777777777777</v>
      </c>
      <c r="O181" s="17">
        <f t="shared" ref="O181" si="166">(G181*100+H181*80)/F181</f>
        <v>34.074074074074076</v>
      </c>
    </row>
    <row r="182" spans="1:15" ht="15.75" customHeight="1">
      <c r="A182" s="1"/>
      <c r="B182" s="2" t="s">
        <v>51</v>
      </c>
      <c r="C182" s="2" t="s">
        <v>11</v>
      </c>
      <c r="D182" s="2" t="s">
        <v>33</v>
      </c>
      <c r="E182" s="2">
        <v>17</v>
      </c>
      <c r="F182" s="3">
        <f t="shared" si="154"/>
        <v>0</v>
      </c>
      <c r="G182" s="1"/>
      <c r="H182" s="3"/>
      <c r="I182" s="1"/>
      <c r="J182" s="1"/>
      <c r="K182" s="17" t="e">
        <f t="shared" si="127"/>
        <v>#DIV/0!</v>
      </c>
      <c r="L182" s="17" t="e">
        <f t="shared" si="128"/>
        <v>#DIV/0!</v>
      </c>
      <c r="M182" s="17" t="e">
        <f t="shared" si="129"/>
        <v>#DIV/0!</v>
      </c>
      <c r="N182" s="17" t="e">
        <f t="shared" si="130"/>
        <v>#DIV/0!</v>
      </c>
      <c r="O182" s="17" t="e">
        <f t="shared" si="120"/>
        <v>#DIV/0!</v>
      </c>
    </row>
    <row r="183" spans="1:15" ht="15.75" customHeight="1">
      <c r="A183" s="1"/>
      <c r="B183" s="2"/>
      <c r="C183" s="2"/>
      <c r="D183" s="2" t="s">
        <v>36</v>
      </c>
      <c r="E183" s="2">
        <v>18</v>
      </c>
      <c r="F183" s="3">
        <f t="shared" si="154"/>
        <v>0</v>
      </c>
      <c r="G183" s="1"/>
      <c r="H183" s="3"/>
      <c r="I183" s="1"/>
      <c r="J183" s="1"/>
      <c r="K183" s="17" t="e">
        <f t="shared" si="127"/>
        <v>#DIV/0!</v>
      </c>
      <c r="L183" s="17" t="e">
        <f t="shared" si="128"/>
        <v>#DIV/0!</v>
      </c>
      <c r="M183" s="17" t="e">
        <f t="shared" si="129"/>
        <v>#DIV/0!</v>
      </c>
      <c r="N183" s="17" t="e">
        <f t="shared" si="130"/>
        <v>#DIV/0!</v>
      </c>
      <c r="O183" s="17" t="e">
        <f t="shared" si="120"/>
        <v>#DIV/0!</v>
      </c>
    </row>
    <row r="184" spans="1:15" ht="15.75" customHeight="1">
      <c r="A184" s="1"/>
      <c r="B184" s="2"/>
      <c r="C184" s="2"/>
      <c r="D184" s="2" t="s">
        <v>30</v>
      </c>
      <c r="E184" s="2">
        <v>18</v>
      </c>
      <c r="F184" s="3">
        <f t="shared" si="154"/>
        <v>0</v>
      </c>
      <c r="G184" s="1"/>
      <c r="H184" s="3"/>
      <c r="I184" s="1"/>
      <c r="J184" s="1"/>
      <c r="K184" s="17" t="e">
        <f t="shared" si="127"/>
        <v>#DIV/0!</v>
      </c>
      <c r="L184" s="17" t="e">
        <f t="shared" si="128"/>
        <v>#DIV/0!</v>
      </c>
      <c r="M184" s="17" t="e">
        <f t="shared" si="129"/>
        <v>#DIV/0!</v>
      </c>
      <c r="N184" s="17" t="e">
        <f t="shared" si="130"/>
        <v>#DIV/0!</v>
      </c>
      <c r="O184" s="17" t="e">
        <f t="shared" si="120"/>
        <v>#DIV/0!</v>
      </c>
    </row>
    <row r="185" spans="1:15" s="16" customFormat="1" ht="15.75" customHeight="1">
      <c r="A185" s="8"/>
      <c r="B185" s="9"/>
      <c r="C185" s="9"/>
      <c r="D185" s="9" t="s">
        <v>25</v>
      </c>
      <c r="E185" s="9">
        <v>16</v>
      </c>
      <c r="F185" s="10">
        <f t="shared" si="154"/>
        <v>16</v>
      </c>
      <c r="G185" s="8">
        <v>0</v>
      </c>
      <c r="H185" s="10">
        <v>5</v>
      </c>
      <c r="I185" s="8">
        <v>9</v>
      </c>
      <c r="J185" s="8">
        <v>2</v>
      </c>
      <c r="K185" s="11">
        <f t="shared" si="127"/>
        <v>87.5</v>
      </c>
      <c r="L185" s="11">
        <f t="shared" si="128"/>
        <v>31.25</v>
      </c>
      <c r="M185" s="11">
        <f t="shared" si="129"/>
        <v>42.25</v>
      </c>
      <c r="N185" s="11">
        <f t="shared" si="130"/>
        <v>3.1875</v>
      </c>
      <c r="O185" s="11">
        <f t="shared" si="120"/>
        <v>25</v>
      </c>
    </row>
    <row r="186" spans="1:15" s="16" customFormat="1" ht="15.75" customHeight="1">
      <c r="A186" s="8"/>
      <c r="B186" s="9"/>
      <c r="C186" s="9"/>
      <c r="D186" s="9" t="s">
        <v>24</v>
      </c>
      <c r="E186" s="9">
        <v>17</v>
      </c>
      <c r="F186" s="10">
        <f t="shared" si="154"/>
        <v>15</v>
      </c>
      <c r="G186" s="8">
        <v>1</v>
      </c>
      <c r="H186" s="10">
        <v>4</v>
      </c>
      <c r="I186" s="8">
        <v>7</v>
      </c>
      <c r="J186" s="8">
        <v>3</v>
      </c>
      <c r="K186" s="11">
        <f t="shared" si="127"/>
        <v>80</v>
      </c>
      <c r="L186" s="11">
        <f t="shared" si="128"/>
        <v>33.333333333333336</v>
      </c>
      <c r="M186" s="11">
        <f t="shared" si="129"/>
        <v>43.733333333333334</v>
      </c>
      <c r="N186" s="11">
        <f t="shared" si="130"/>
        <v>3.2</v>
      </c>
      <c r="O186" s="11">
        <f t="shared" si="120"/>
        <v>28</v>
      </c>
    </row>
    <row r="187" spans="1:15" s="16" customFormat="1" ht="15.75" customHeight="1">
      <c r="A187" s="8"/>
      <c r="B187" s="9"/>
      <c r="C187" s="9"/>
      <c r="D187" s="9" t="s">
        <v>56</v>
      </c>
      <c r="E187" s="9">
        <v>20</v>
      </c>
      <c r="F187" s="10">
        <f t="shared" si="154"/>
        <v>19</v>
      </c>
      <c r="G187" s="8">
        <v>1</v>
      </c>
      <c r="H187" s="10">
        <v>5</v>
      </c>
      <c r="I187" s="8">
        <v>12</v>
      </c>
      <c r="J187" s="8">
        <v>1</v>
      </c>
      <c r="K187" s="11">
        <f t="shared" si="127"/>
        <v>94.736842105263165</v>
      </c>
      <c r="L187" s="11">
        <f t="shared" si="128"/>
        <v>31.578947368421055</v>
      </c>
      <c r="M187" s="11">
        <f t="shared" si="129"/>
        <v>45.684210526315788</v>
      </c>
      <c r="N187" s="11">
        <f t="shared" si="130"/>
        <v>3.3157894736842106</v>
      </c>
      <c r="O187" s="11">
        <f t="shared" si="120"/>
        <v>26.315789473684209</v>
      </c>
    </row>
    <row r="188" spans="1:15" s="16" customFormat="1" ht="15.75" customHeight="1">
      <c r="A188" s="8"/>
      <c r="B188" s="9"/>
      <c r="C188" s="9"/>
      <c r="D188" s="9" t="s">
        <v>58</v>
      </c>
      <c r="E188" s="9">
        <v>16</v>
      </c>
      <c r="F188" s="10">
        <f t="shared" si="154"/>
        <v>10</v>
      </c>
      <c r="G188" s="8">
        <v>0</v>
      </c>
      <c r="H188" s="10">
        <v>1</v>
      </c>
      <c r="I188" s="8">
        <v>7</v>
      </c>
      <c r="J188" s="8">
        <v>2</v>
      </c>
      <c r="K188" s="11">
        <f t="shared" si="127"/>
        <v>80</v>
      </c>
      <c r="L188" s="11">
        <f t="shared" si="128"/>
        <v>10</v>
      </c>
      <c r="M188" s="11">
        <f t="shared" si="129"/>
        <v>34.799999999999997</v>
      </c>
      <c r="N188" s="11">
        <f t="shared" si="130"/>
        <v>2.9</v>
      </c>
      <c r="O188" s="11">
        <f t="shared" si="120"/>
        <v>8</v>
      </c>
    </row>
    <row r="189" spans="1:15" s="16" customFormat="1" ht="15.75" customHeight="1">
      <c r="A189" s="8"/>
      <c r="B189" s="9"/>
      <c r="C189" s="9"/>
      <c r="D189" s="9">
        <v>10</v>
      </c>
      <c r="E189" s="9">
        <v>20</v>
      </c>
      <c r="F189" s="10">
        <f t="shared" si="154"/>
        <v>16</v>
      </c>
      <c r="G189" s="8">
        <v>2</v>
      </c>
      <c r="H189" s="10">
        <v>3</v>
      </c>
      <c r="I189" s="8">
        <v>8</v>
      </c>
      <c r="J189" s="8">
        <v>3</v>
      </c>
      <c r="K189" s="11">
        <f t="shared" si="127"/>
        <v>81.25</v>
      </c>
      <c r="L189" s="11">
        <f t="shared" si="128"/>
        <v>31.25</v>
      </c>
      <c r="M189" s="11">
        <f t="shared" si="129"/>
        <v>45.5</v>
      </c>
      <c r="N189" s="11">
        <f t="shared" si="130"/>
        <v>3.25</v>
      </c>
      <c r="O189" s="11">
        <f t="shared" si="120"/>
        <v>27.5</v>
      </c>
    </row>
    <row r="190" spans="1:15" s="16" customFormat="1" ht="15.75" customHeight="1">
      <c r="A190" s="8"/>
      <c r="B190" s="9"/>
      <c r="C190" s="9"/>
      <c r="D190" s="9">
        <v>11</v>
      </c>
      <c r="E190" s="9">
        <v>15</v>
      </c>
      <c r="F190" s="10">
        <f t="shared" si="154"/>
        <v>14</v>
      </c>
      <c r="G190" s="8">
        <v>1</v>
      </c>
      <c r="H190" s="10">
        <v>6</v>
      </c>
      <c r="I190" s="8">
        <v>7</v>
      </c>
      <c r="J190" s="8">
        <v>0</v>
      </c>
      <c r="K190" s="11">
        <f t="shared" si="127"/>
        <v>100</v>
      </c>
      <c r="L190" s="11">
        <f t="shared" si="128"/>
        <v>50</v>
      </c>
      <c r="M190" s="11">
        <f t="shared" si="129"/>
        <v>52.571428571428569</v>
      </c>
      <c r="N190" s="11">
        <f t="shared" si="130"/>
        <v>3.5714285714285716</v>
      </c>
      <c r="O190" s="11">
        <f t="shared" si="120"/>
        <v>41.428571428571431</v>
      </c>
    </row>
    <row r="191" spans="1:15" s="15" customFormat="1" ht="15.75" customHeight="1">
      <c r="A191" s="12"/>
      <c r="B191" s="13"/>
      <c r="C191" s="13"/>
      <c r="D191" s="13"/>
      <c r="E191" s="13">
        <f>SUM(E182:E190)</f>
        <v>157</v>
      </c>
      <c r="F191" s="13">
        <f>SUM(F182:F190)</f>
        <v>90</v>
      </c>
      <c r="G191" s="13">
        <f t="shared" ref="G191:J191" si="167">SUM(G182:G190)</f>
        <v>5</v>
      </c>
      <c r="H191" s="13">
        <f t="shared" si="167"/>
        <v>24</v>
      </c>
      <c r="I191" s="13">
        <f t="shared" si="167"/>
        <v>50</v>
      </c>
      <c r="J191" s="13">
        <f t="shared" si="167"/>
        <v>11</v>
      </c>
      <c r="K191" s="14">
        <f t="shared" si="127"/>
        <v>87.777777777777786</v>
      </c>
      <c r="L191" s="14">
        <f t="shared" si="128"/>
        <v>32.222222222222221</v>
      </c>
      <c r="M191" s="14">
        <f t="shared" si="129"/>
        <v>44.577777777777776</v>
      </c>
      <c r="N191" s="14">
        <f t="shared" si="130"/>
        <v>3.2555555555555555</v>
      </c>
      <c r="O191" s="11">
        <f t="shared" si="120"/>
        <v>26.888888888888889</v>
      </c>
    </row>
    <row r="192" spans="1:15" s="16" customFormat="1" ht="15.75" customHeight="1">
      <c r="A192" s="8"/>
      <c r="B192" s="9" t="s">
        <v>52</v>
      </c>
      <c r="C192" s="9" t="s">
        <v>11</v>
      </c>
      <c r="D192" s="9" t="s">
        <v>29</v>
      </c>
      <c r="E192" s="9">
        <v>15</v>
      </c>
      <c r="F192" s="10">
        <f>G192++H192+I192+J192</f>
        <v>0</v>
      </c>
      <c r="G192" s="8"/>
      <c r="H192" s="10"/>
      <c r="I192" s="8"/>
      <c r="J192" s="8"/>
      <c r="K192" s="11" t="e">
        <f t="shared" si="127"/>
        <v>#DIV/0!</v>
      </c>
      <c r="L192" s="11" t="e">
        <f t="shared" si="128"/>
        <v>#DIV/0!</v>
      </c>
      <c r="M192" s="11" t="e">
        <f t="shared" si="129"/>
        <v>#DIV/0!</v>
      </c>
      <c r="N192" s="11" t="e">
        <f t="shared" si="130"/>
        <v>#DIV/0!</v>
      </c>
      <c r="O192" s="11" t="e">
        <f t="shared" si="120"/>
        <v>#DIV/0!</v>
      </c>
    </row>
    <row r="193" spans="1:15" s="16" customFormat="1" ht="15.75" customHeight="1">
      <c r="A193" s="8"/>
      <c r="B193" s="9"/>
      <c r="C193" s="9"/>
      <c r="D193" s="9" t="s">
        <v>26</v>
      </c>
      <c r="E193" s="9">
        <v>15</v>
      </c>
      <c r="F193" s="10">
        <f t="shared" ref="F193:F194" si="168">G193++H193+I193+J193</f>
        <v>14</v>
      </c>
      <c r="G193" s="8">
        <v>2</v>
      </c>
      <c r="H193" s="10">
        <v>2</v>
      </c>
      <c r="I193" s="8">
        <v>9</v>
      </c>
      <c r="J193" s="8">
        <v>1</v>
      </c>
      <c r="K193" s="11">
        <f t="shared" si="127"/>
        <v>92.857142857142861</v>
      </c>
      <c r="L193" s="11">
        <f t="shared" si="128"/>
        <v>28.571428571428573</v>
      </c>
      <c r="M193" s="11">
        <f t="shared" si="129"/>
        <v>47.714285714285715</v>
      </c>
      <c r="N193" s="11">
        <f t="shared" si="130"/>
        <v>3.3571428571428572</v>
      </c>
      <c r="O193" s="11">
        <f t="shared" si="120"/>
        <v>25.714285714285715</v>
      </c>
    </row>
    <row r="194" spans="1:15" s="16" customFormat="1" ht="15.75" customHeight="1">
      <c r="A194" s="8"/>
      <c r="B194" s="9"/>
      <c r="C194" s="9"/>
      <c r="D194" s="9" t="s">
        <v>41</v>
      </c>
      <c r="E194" s="9">
        <v>13</v>
      </c>
      <c r="F194" s="10">
        <f t="shared" si="168"/>
        <v>0</v>
      </c>
      <c r="G194" s="8"/>
      <c r="H194" s="10"/>
      <c r="I194" s="8"/>
      <c r="J194" s="8"/>
      <c r="K194" s="11" t="e">
        <f t="shared" ref="K194:K195" si="169">100/F194*(G194+H194+I194)</f>
        <v>#DIV/0!</v>
      </c>
      <c r="L194" s="11" t="e">
        <f t="shared" ref="L194:L195" si="170">100/F194*(H194+G194)</f>
        <v>#DIV/0!</v>
      </c>
      <c r="M194" s="11" t="e">
        <f t="shared" ref="M194:M195" si="171">(G194*100+H194*64+I194*36+J194*16)/F194</f>
        <v>#DIV/0!</v>
      </c>
      <c r="N194" s="11" t="e">
        <f t="shared" ref="N194:N195" si="172">(G194*5+H194*4+I194*3+J194*2)/F194</f>
        <v>#DIV/0!</v>
      </c>
      <c r="O194" s="11" t="e">
        <f t="shared" ref="O194:O195" si="173">(G194*100+H194*80)/F194</f>
        <v>#DIV/0!</v>
      </c>
    </row>
    <row r="195" spans="1:15" s="16" customFormat="1" ht="15.75" customHeight="1">
      <c r="A195" s="8"/>
      <c r="B195" s="9"/>
      <c r="C195" s="9"/>
      <c r="D195" s="9"/>
      <c r="E195" s="10">
        <f t="shared" ref="E195" si="174">F195++G195+H195+I195</f>
        <v>27</v>
      </c>
      <c r="F195" s="10">
        <f>F194+F193+F192</f>
        <v>14</v>
      </c>
      <c r="G195" s="10">
        <f t="shared" ref="G195:J195" si="175">G194+G193+G192</f>
        <v>2</v>
      </c>
      <c r="H195" s="10">
        <f t="shared" si="175"/>
        <v>2</v>
      </c>
      <c r="I195" s="10">
        <f t="shared" si="175"/>
        <v>9</v>
      </c>
      <c r="J195" s="10">
        <f t="shared" si="175"/>
        <v>1</v>
      </c>
      <c r="K195" s="11">
        <f t="shared" si="169"/>
        <v>92.857142857142861</v>
      </c>
      <c r="L195" s="11">
        <f t="shared" si="170"/>
        <v>28.571428571428573</v>
      </c>
      <c r="M195" s="11">
        <f t="shared" si="171"/>
        <v>47.714285714285715</v>
      </c>
      <c r="N195" s="11">
        <f t="shared" si="172"/>
        <v>3.3571428571428572</v>
      </c>
      <c r="O195" s="11">
        <f t="shared" si="173"/>
        <v>25.714285714285715</v>
      </c>
    </row>
    <row r="196" spans="1:15" s="16" customFormat="1" ht="15.75" customHeight="1">
      <c r="A196" s="8"/>
      <c r="B196" s="9"/>
      <c r="C196" s="9" t="s">
        <v>42</v>
      </c>
      <c r="D196" s="9" t="s">
        <v>32</v>
      </c>
      <c r="E196" s="9">
        <v>15</v>
      </c>
      <c r="F196" s="10">
        <f t="shared" si="154"/>
        <v>10</v>
      </c>
      <c r="G196" s="8">
        <v>2</v>
      </c>
      <c r="H196" s="10">
        <v>2</v>
      </c>
      <c r="I196" s="8">
        <v>4</v>
      </c>
      <c r="J196" s="8">
        <v>2</v>
      </c>
      <c r="K196" s="11">
        <f t="shared" si="127"/>
        <v>80</v>
      </c>
      <c r="L196" s="11">
        <f t="shared" si="128"/>
        <v>40</v>
      </c>
      <c r="M196" s="11">
        <f t="shared" si="129"/>
        <v>50.4</v>
      </c>
      <c r="N196" s="11">
        <f t="shared" si="130"/>
        <v>3.4</v>
      </c>
      <c r="O196" s="11">
        <f t="shared" si="120"/>
        <v>36</v>
      </c>
    </row>
    <row r="197" spans="1:15" s="16" customFormat="1" ht="15.75" customHeight="1">
      <c r="A197" s="8"/>
      <c r="B197" s="9"/>
      <c r="C197" s="9"/>
      <c r="D197" s="9" t="s">
        <v>27</v>
      </c>
      <c r="E197" s="9">
        <v>15</v>
      </c>
      <c r="F197" s="10">
        <f t="shared" si="154"/>
        <v>12</v>
      </c>
      <c r="G197" s="8">
        <v>0</v>
      </c>
      <c r="H197" s="10">
        <v>5</v>
      </c>
      <c r="I197" s="8">
        <v>6</v>
      </c>
      <c r="J197" s="8">
        <v>1</v>
      </c>
      <c r="K197" s="11">
        <f t="shared" si="127"/>
        <v>91.666666666666671</v>
      </c>
      <c r="L197" s="11">
        <f t="shared" si="128"/>
        <v>41.666666666666671</v>
      </c>
      <c r="M197" s="11">
        <f t="shared" si="129"/>
        <v>46</v>
      </c>
      <c r="N197" s="11">
        <f t="shared" si="130"/>
        <v>3.3333333333333335</v>
      </c>
      <c r="O197" s="11">
        <f t="shared" si="120"/>
        <v>33.333333333333336</v>
      </c>
    </row>
    <row r="198" spans="1:15" s="16" customFormat="1" ht="15.75" customHeight="1">
      <c r="A198" s="8"/>
      <c r="B198" s="9"/>
      <c r="C198" s="9"/>
      <c r="D198" s="9" t="s">
        <v>35</v>
      </c>
      <c r="E198" s="9">
        <v>15</v>
      </c>
      <c r="F198" s="10">
        <f t="shared" si="154"/>
        <v>7</v>
      </c>
      <c r="G198" s="8">
        <v>0</v>
      </c>
      <c r="H198" s="10">
        <v>0</v>
      </c>
      <c r="I198" s="8">
        <v>4</v>
      </c>
      <c r="J198" s="8">
        <v>3</v>
      </c>
      <c r="K198" s="11">
        <f t="shared" si="127"/>
        <v>57.142857142857146</v>
      </c>
      <c r="L198" s="11">
        <f t="shared" si="128"/>
        <v>0</v>
      </c>
      <c r="M198" s="11">
        <f t="shared" si="129"/>
        <v>27.428571428571427</v>
      </c>
      <c r="N198" s="11">
        <f t="shared" si="130"/>
        <v>2.5714285714285716</v>
      </c>
      <c r="O198" s="11">
        <f t="shared" ref="O198:O218" si="176">(G198*100+H198*80)/F198</f>
        <v>0</v>
      </c>
    </row>
    <row r="199" spans="1:15" s="16" customFormat="1" ht="15.75" customHeight="1">
      <c r="A199" s="8"/>
      <c r="B199" s="9"/>
      <c r="C199" s="9"/>
      <c r="D199" s="9" t="s">
        <v>60</v>
      </c>
      <c r="E199" s="9">
        <v>15</v>
      </c>
      <c r="F199" s="10">
        <f t="shared" si="154"/>
        <v>11</v>
      </c>
      <c r="G199" s="8">
        <v>0</v>
      </c>
      <c r="H199" s="10">
        <v>2</v>
      </c>
      <c r="I199" s="8">
        <v>6</v>
      </c>
      <c r="J199" s="8">
        <v>3</v>
      </c>
      <c r="K199" s="11">
        <f t="shared" si="127"/>
        <v>72.727272727272734</v>
      </c>
      <c r="L199" s="11">
        <f t="shared" si="128"/>
        <v>18.181818181818183</v>
      </c>
      <c r="M199" s="11">
        <f t="shared" si="129"/>
        <v>35.636363636363633</v>
      </c>
      <c r="N199" s="11">
        <f t="shared" si="130"/>
        <v>2.9090909090909092</v>
      </c>
      <c r="O199" s="11">
        <f t="shared" si="176"/>
        <v>14.545454545454545</v>
      </c>
    </row>
    <row r="200" spans="1:15" s="16" customFormat="1" ht="15.75" customHeight="1">
      <c r="A200" s="8"/>
      <c r="B200" s="9"/>
      <c r="C200" s="9"/>
      <c r="D200" s="9"/>
      <c r="E200" s="10">
        <f>E199+E198+E197+E196</f>
        <v>60</v>
      </c>
      <c r="F200" s="10">
        <f>F199+F198+F197+F196</f>
        <v>40</v>
      </c>
      <c r="G200" s="10">
        <f t="shared" ref="G200:J200" si="177">G199+G198+G197+G196</f>
        <v>2</v>
      </c>
      <c r="H200" s="10">
        <f t="shared" si="177"/>
        <v>9</v>
      </c>
      <c r="I200" s="10">
        <f t="shared" si="177"/>
        <v>20</v>
      </c>
      <c r="J200" s="10">
        <f t="shared" si="177"/>
        <v>9</v>
      </c>
      <c r="K200" s="11">
        <f t="shared" ref="K200" si="178">100/F200*(G200+H200+I200)</f>
        <v>77.5</v>
      </c>
      <c r="L200" s="11">
        <f t="shared" ref="L200" si="179">100/F200*(H200+G200)</f>
        <v>27.5</v>
      </c>
      <c r="M200" s="11">
        <f t="shared" ref="M200" si="180">(G200*100+H200*64+I200*36+J200*16)/F200</f>
        <v>41</v>
      </c>
      <c r="N200" s="11">
        <f t="shared" ref="N200" si="181">(G200*5+H200*4+I200*3+J200*2)/F200</f>
        <v>3.1</v>
      </c>
      <c r="O200" s="11">
        <f t="shared" ref="O200" si="182">(G200*100+H200*80)/F200</f>
        <v>23</v>
      </c>
    </row>
    <row r="201" spans="1:15" ht="15.75" customHeight="1">
      <c r="A201" s="1"/>
      <c r="B201" s="2"/>
      <c r="C201" s="2" t="s">
        <v>6</v>
      </c>
      <c r="D201" s="2" t="s">
        <v>33</v>
      </c>
      <c r="E201" s="2">
        <v>17</v>
      </c>
      <c r="F201" s="3">
        <f t="shared" si="154"/>
        <v>0</v>
      </c>
      <c r="G201" s="1"/>
      <c r="H201" s="3"/>
      <c r="I201" s="1"/>
      <c r="J201" s="1"/>
      <c r="K201" s="17" t="e">
        <f t="shared" ref="K201:K203" si="183">100/F201*(G201+H201+I201)</f>
        <v>#DIV/0!</v>
      </c>
      <c r="L201" s="17" t="e">
        <f t="shared" ref="L201:L203" si="184">100/F201*(H201+G201)</f>
        <v>#DIV/0!</v>
      </c>
      <c r="M201" s="17" t="e">
        <f t="shared" ref="M201:M203" si="185">(G201*100+H201*64+I201*36+J201*16)/F201</f>
        <v>#DIV/0!</v>
      </c>
      <c r="N201" s="17" t="e">
        <f t="shared" ref="N201:N203" si="186">(G201*5+H201*4+I201*3+J201*2)/F201</f>
        <v>#DIV/0!</v>
      </c>
      <c r="O201" s="17" t="e">
        <f t="shared" ref="O201:O203" si="187">(G201*100+H201*80)/F201</f>
        <v>#DIV/0!</v>
      </c>
    </row>
    <row r="202" spans="1:15" ht="15.75" customHeight="1">
      <c r="A202" s="1"/>
      <c r="B202" s="2"/>
      <c r="C202" s="2"/>
      <c r="D202" s="2" t="s">
        <v>36</v>
      </c>
      <c r="E202" s="2">
        <v>18</v>
      </c>
      <c r="F202" s="3">
        <f t="shared" si="154"/>
        <v>0</v>
      </c>
      <c r="G202" s="1"/>
      <c r="H202" s="3"/>
      <c r="I202" s="1"/>
      <c r="J202" s="1"/>
      <c r="K202" s="17" t="e">
        <f t="shared" si="183"/>
        <v>#DIV/0!</v>
      </c>
      <c r="L202" s="17" t="e">
        <f t="shared" si="184"/>
        <v>#DIV/0!</v>
      </c>
      <c r="M202" s="17" t="e">
        <f t="shared" si="185"/>
        <v>#DIV/0!</v>
      </c>
      <c r="N202" s="17" t="e">
        <f t="shared" si="186"/>
        <v>#DIV/0!</v>
      </c>
      <c r="O202" s="17" t="e">
        <f t="shared" si="187"/>
        <v>#DIV/0!</v>
      </c>
    </row>
    <row r="203" spans="1:15" ht="15.75" customHeight="1">
      <c r="A203" s="1"/>
      <c r="B203" s="2"/>
      <c r="C203" s="2"/>
      <c r="D203" s="2" t="s">
        <v>30</v>
      </c>
      <c r="E203" s="2">
        <v>18</v>
      </c>
      <c r="F203" s="3">
        <f t="shared" si="154"/>
        <v>0</v>
      </c>
      <c r="G203" s="1"/>
      <c r="H203" s="3"/>
      <c r="I203" s="1"/>
      <c r="J203" s="1"/>
      <c r="K203" s="17" t="e">
        <f t="shared" si="183"/>
        <v>#DIV/0!</v>
      </c>
      <c r="L203" s="17" t="e">
        <f t="shared" si="184"/>
        <v>#DIV/0!</v>
      </c>
      <c r="M203" s="17" t="e">
        <f t="shared" si="185"/>
        <v>#DIV/0!</v>
      </c>
      <c r="N203" s="17" t="e">
        <f t="shared" si="186"/>
        <v>#DIV/0!</v>
      </c>
      <c r="O203" s="17" t="e">
        <f t="shared" si="187"/>
        <v>#DIV/0!</v>
      </c>
    </row>
    <row r="204" spans="1:15" ht="15.75" customHeight="1">
      <c r="A204" s="1"/>
      <c r="B204" s="2"/>
      <c r="C204" s="2"/>
      <c r="D204" s="2"/>
      <c r="E204" s="3">
        <f>E203+E202+E201</f>
        <v>53</v>
      </c>
      <c r="F204" s="3">
        <f>F203+F202+F201</f>
        <v>0</v>
      </c>
      <c r="G204" s="3">
        <f t="shared" ref="G204:J204" si="188">G203+G202+G201</f>
        <v>0</v>
      </c>
      <c r="H204" s="3">
        <f t="shared" si="188"/>
        <v>0</v>
      </c>
      <c r="I204" s="3">
        <f t="shared" si="188"/>
        <v>0</v>
      </c>
      <c r="J204" s="3">
        <f t="shared" si="188"/>
        <v>0</v>
      </c>
      <c r="K204" s="17" t="e">
        <f t="shared" ref="K204" si="189">100/F204*(G204+H204+I204)</f>
        <v>#DIV/0!</v>
      </c>
      <c r="L204" s="17" t="e">
        <f t="shared" ref="L204" si="190">100/F204*(H204+G204)</f>
        <v>#DIV/0!</v>
      </c>
      <c r="M204" s="17" t="e">
        <f t="shared" ref="M204" si="191">(G204*100+H204*64+I204*36+J204*16)/F204</f>
        <v>#DIV/0!</v>
      </c>
      <c r="N204" s="17" t="e">
        <f t="shared" ref="N204" si="192">(G204*5+H204*4+I204*3+J204*2)/F204</f>
        <v>#DIV/0!</v>
      </c>
      <c r="O204" s="17" t="e">
        <f t="shared" ref="O204" si="193">(G204*100+H204*80)/F204</f>
        <v>#DIV/0!</v>
      </c>
    </row>
    <row r="205" spans="1:15" ht="15.75" customHeight="1">
      <c r="A205" s="1"/>
      <c r="B205" s="2"/>
      <c r="C205" s="2" t="s">
        <v>61</v>
      </c>
      <c r="D205" s="2" t="s">
        <v>25</v>
      </c>
      <c r="E205" s="2">
        <v>16</v>
      </c>
      <c r="F205" s="3">
        <f t="shared" si="154"/>
        <v>0</v>
      </c>
      <c r="G205" s="1"/>
      <c r="H205" s="3"/>
      <c r="I205" s="1"/>
      <c r="J205" s="1"/>
      <c r="K205" s="17" t="e">
        <f t="shared" si="127"/>
        <v>#DIV/0!</v>
      </c>
      <c r="L205" s="17" t="e">
        <f t="shared" si="128"/>
        <v>#DIV/0!</v>
      </c>
      <c r="M205" s="17" t="e">
        <f t="shared" si="129"/>
        <v>#DIV/0!</v>
      </c>
      <c r="N205" s="17" t="e">
        <f t="shared" si="130"/>
        <v>#DIV/0!</v>
      </c>
      <c r="O205" s="17" t="e">
        <f t="shared" si="176"/>
        <v>#DIV/0!</v>
      </c>
    </row>
    <row r="206" spans="1:15" ht="15.75" customHeight="1">
      <c r="A206" s="1"/>
      <c r="B206" s="2"/>
      <c r="C206" s="2"/>
      <c r="D206" s="2" t="s">
        <v>24</v>
      </c>
      <c r="E206" s="2">
        <v>17</v>
      </c>
      <c r="F206" s="3">
        <f t="shared" si="154"/>
        <v>0</v>
      </c>
      <c r="G206" s="1"/>
      <c r="H206" s="3"/>
      <c r="I206" s="1"/>
      <c r="J206" s="1"/>
      <c r="K206" s="17" t="e">
        <f t="shared" si="127"/>
        <v>#DIV/0!</v>
      </c>
      <c r="L206" s="17" t="e">
        <f t="shared" si="128"/>
        <v>#DIV/0!</v>
      </c>
      <c r="M206" s="17" t="e">
        <f t="shared" si="129"/>
        <v>#DIV/0!</v>
      </c>
      <c r="N206" s="17" t="e">
        <f t="shared" si="130"/>
        <v>#DIV/0!</v>
      </c>
      <c r="O206" s="17" t="e">
        <f t="shared" si="176"/>
        <v>#DIV/0!</v>
      </c>
    </row>
    <row r="207" spans="1:15" ht="15.75" customHeight="1">
      <c r="A207" s="1"/>
      <c r="B207" s="2"/>
      <c r="C207" s="2"/>
      <c r="D207" s="2" t="s">
        <v>56</v>
      </c>
      <c r="E207" s="2">
        <v>20</v>
      </c>
      <c r="F207" s="3">
        <f t="shared" si="154"/>
        <v>0</v>
      </c>
      <c r="G207" s="1"/>
      <c r="H207" s="3"/>
      <c r="I207" s="1"/>
      <c r="J207" s="1"/>
      <c r="K207" s="17" t="e">
        <f t="shared" si="127"/>
        <v>#DIV/0!</v>
      </c>
      <c r="L207" s="17" t="e">
        <f t="shared" si="128"/>
        <v>#DIV/0!</v>
      </c>
      <c r="M207" s="17" t="e">
        <f t="shared" si="129"/>
        <v>#DIV/0!</v>
      </c>
      <c r="N207" s="17" t="e">
        <f t="shared" si="130"/>
        <v>#DIV/0!</v>
      </c>
      <c r="O207" s="17" t="e">
        <f t="shared" si="176"/>
        <v>#DIV/0!</v>
      </c>
    </row>
    <row r="208" spans="1:15" ht="15.75" customHeight="1">
      <c r="A208" s="1"/>
      <c r="B208" s="2"/>
      <c r="C208" s="2"/>
      <c r="D208" s="2" t="s">
        <v>58</v>
      </c>
      <c r="E208" s="2">
        <v>16</v>
      </c>
      <c r="F208" s="3">
        <f t="shared" ref="F208" si="194">G208+H208+I208+J208</f>
        <v>0</v>
      </c>
      <c r="G208" s="1"/>
      <c r="H208" s="3"/>
      <c r="I208" s="1"/>
      <c r="J208" s="1"/>
      <c r="K208" s="17" t="e">
        <f t="shared" ref="K208" si="195">100/F208*(G208+H208+I208)</f>
        <v>#DIV/0!</v>
      </c>
      <c r="L208" s="17" t="e">
        <f t="shared" ref="L208" si="196">100/F208*(H208+G208)</f>
        <v>#DIV/0!</v>
      </c>
      <c r="M208" s="17" t="e">
        <f t="shared" ref="M208" si="197">(G208*100+H208*64+I208*36+J208*16)/F208</f>
        <v>#DIV/0!</v>
      </c>
      <c r="N208" s="17" t="e">
        <f t="shared" ref="N208" si="198">(G208*5+H208*4+I208*3+J208*2)/F208</f>
        <v>#DIV/0!</v>
      </c>
      <c r="O208" s="17" t="e">
        <f t="shared" ref="O208" si="199">(G208*100+H208*80)/F208</f>
        <v>#DIV/0!</v>
      </c>
    </row>
    <row r="209" spans="1:15" ht="15.75" customHeight="1">
      <c r="A209" s="1"/>
      <c r="B209" s="2"/>
      <c r="C209" s="2"/>
      <c r="D209" s="2">
        <v>10</v>
      </c>
      <c r="E209" s="2">
        <v>20</v>
      </c>
      <c r="F209" s="3">
        <f t="shared" si="154"/>
        <v>0</v>
      </c>
      <c r="G209" s="1"/>
      <c r="H209" s="3"/>
      <c r="I209" s="1"/>
      <c r="J209" s="1"/>
      <c r="K209" s="17" t="e">
        <f t="shared" si="127"/>
        <v>#DIV/0!</v>
      </c>
      <c r="L209" s="17" t="e">
        <f t="shared" si="128"/>
        <v>#DIV/0!</v>
      </c>
      <c r="M209" s="17" t="e">
        <f t="shared" si="129"/>
        <v>#DIV/0!</v>
      </c>
      <c r="N209" s="17" t="e">
        <f t="shared" si="130"/>
        <v>#DIV/0!</v>
      </c>
      <c r="O209" s="17" t="e">
        <f t="shared" si="176"/>
        <v>#DIV/0!</v>
      </c>
    </row>
    <row r="210" spans="1:15" ht="15.75" customHeight="1">
      <c r="A210" s="1"/>
      <c r="B210" s="2"/>
      <c r="C210" s="2"/>
      <c r="D210" s="2">
        <v>11</v>
      </c>
      <c r="E210" s="2">
        <v>15</v>
      </c>
      <c r="F210" s="3">
        <f t="shared" si="154"/>
        <v>0</v>
      </c>
      <c r="G210" s="1"/>
      <c r="H210" s="3"/>
      <c r="I210" s="1"/>
      <c r="J210" s="1"/>
      <c r="K210" s="17" t="e">
        <f t="shared" si="127"/>
        <v>#DIV/0!</v>
      </c>
      <c r="L210" s="17" t="e">
        <f t="shared" si="128"/>
        <v>#DIV/0!</v>
      </c>
      <c r="M210" s="17" t="e">
        <f t="shared" si="129"/>
        <v>#DIV/0!</v>
      </c>
      <c r="N210" s="17" t="e">
        <f t="shared" si="130"/>
        <v>#DIV/0!</v>
      </c>
      <c r="O210" s="17" t="e">
        <f t="shared" si="176"/>
        <v>#DIV/0!</v>
      </c>
    </row>
    <row r="211" spans="1:15" s="6" customFormat="1" ht="15.75" customHeight="1">
      <c r="A211" s="5"/>
      <c r="B211" s="4"/>
      <c r="C211" s="4"/>
      <c r="D211" s="4"/>
      <c r="E211" s="4">
        <f>E210+E209+E208+E207+E206+E205</f>
        <v>104</v>
      </c>
      <c r="F211" s="4">
        <f>F210+F209+F208+F207+F206+F205</f>
        <v>0</v>
      </c>
      <c r="G211" s="4">
        <f t="shared" ref="G211:J211" si="200">G210+G209+G208+G207+G206+G205</f>
        <v>0</v>
      </c>
      <c r="H211" s="4">
        <f t="shared" si="200"/>
        <v>0</v>
      </c>
      <c r="I211" s="4">
        <f t="shared" si="200"/>
        <v>0</v>
      </c>
      <c r="J211" s="4">
        <f t="shared" si="200"/>
        <v>0</v>
      </c>
      <c r="K211" s="17" t="e">
        <f t="shared" ref="K211:K212" si="201">100/F211*(G211+H211+I211)</f>
        <v>#DIV/0!</v>
      </c>
      <c r="L211" s="17" t="e">
        <f t="shared" ref="L211:L212" si="202">100/F211*(H211+G211)</f>
        <v>#DIV/0!</v>
      </c>
      <c r="M211" s="17" t="e">
        <f t="shared" ref="M211:M212" si="203">(G211*100+H211*64+I211*36+J211*16)/F211</f>
        <v>#DIV/0!</v>
      </c>
      <c r="N211" s="17" t="e">
        <f t="shared" ref="N211:N212" si="204">(G211*5+H211*4+I211*3+J211*2)/F211</f>
        <v>#DIV/0!</v>
      </c>
      <c r="O211" s="17" t="e">
        <f t="shared" ref="O211:O212" si="205">(G211*100+H211*80)/F211</f>
        <v>#DIV/0!</v>
      </c>
    </row>
    <row r="212" spans="1:15" s="6" customFormat="1" ht="15.75" customHeight="1">
      <c r="A212" s="5"/>
      <c r="B212" s="4"/>
      <c r="C212" s="4"/>
      <c r="D212" s="4"/>
      <c r="E212" s="4">
        <f>E211+E204+E200+E195</f>
        <v>244</v>
      </c>
      <c r="F212" s="4">
        <f t="shared" ref="F212:J212" si="206">F211+F204+F200+F195</f>
        <v>54</v>
      </c>
      <c r="G212" s="4">
        <f t="shared" si="206"/>
        <v>4</v>
      </c>
      <c r="H212" s="4">
        <f t="shared" si="206"/>
        <v>11</v>
      </c>
      <c r="I212" s="4">
        <f t="shared" si="206"/>
        <v>29</v>
      </c>
      <c r="J212" s="4">
        <f t="shared" si="206"/>
        <v>10</v>
      </c>
      <c r="K212" s="17">
        <f t="shared" si="201"/>
        <v>81.481481481481481</v>
      </c>
      <c r="L212" s="17">
        <f t="shared" si="202"/>
        <v>27.777777777777779</v>
      </c>
      <c r="M212" s="17">
        <f t="shared" si="203"/>
        <v>42.74074074074074</v>
      </c>
      <c r="N212" s="17">
        <f t="shared" si="204"/>
        <v>3.1666666666666665</v>
      </c>
      <c r="O212" s="17">
        <f t="shared" si="205"/>
        <v>23.703703703703702</v>
      </c>
    </row>
    <row r="213" spans="1:15" s="16" customFormat="1" ht="15.75" customHeight="1">
      <c r="A213" s="8"/>
      <c r="B213" s="9" t="s">
        <v>55</v>
      </c>
      <c r="C213" s="9" t="s">
        <v>47</v>
      </c>
      <c r="D213" s="9" t="s">
        <v>33</v>
      </c>
      <c r="E213" s="9">
        <v>17</v>
      </c>
      <c r="F213" s="10">
        <f t="shared" ref="F213:F217" si="207">G213+H213+I213+J213</f>
        <v>0</v>
      </c>
      <c r="G213" s="8"/>
      <c r="H213" s="10"/>
      <c r="I213" s="8"/>
      <c r="J213" s="8"/>
      <c r="K213" s="11" t="e">
        <f>100/F213*(G213+H213+I213)</f>
        <v>#DIV/0!</v>
      </c>
      <c r="L213" s="11" t="e">
        <f>100/F213*(H213+G213)</f>
        <v>#DIV/0!</v>
      </c>
      <c r="M213" s="11" t="e">
        <f>(G213*100+H213*64+I213*36+J213*16)/F213</f>
        <v>#DIV/0!</v>
      </c>
      <c r="N213" s="11" t="e">
        <f>(G213*5+H213*4+I213*3+J213*2)/F213</f>
        <v>#DIV/0!</v>
      </c>
      <c r="O213" s="11" t="e">
        <f t="shared" si="176"/>
        <v>#DIV/0!</v>
      </c>
    </row>
    <row r="214" spans="1:15" s="16" customFormat="1" ht="15.75" customHeight="1">
      <c r="A214" s="8"/>
      <c r="B214" s="9"/>
      <c r="C214" s="9"/>
      <c r="D214" s="9" t="s">
        <v>36</v>
      </c>
      <c r="E214" s="9">
        <v>18</v>
      </c>
      <c r="F214" s="10">
        <f t="shared" si="207"/>
        <v>0</v>
      </c>
      <c r="G214" s="8"/>
      <c r="H214" s="10"/>
      <c r="I214" s="8"/>
      <c r="J214" s="8"/>
      <c r="K214" s="11" t="e">
        <f>100/F214*(G214+H214+I214)</f>
        <v>#DIV/0!</v>
      </c>
      <c r="L214" s="11" t="e">
        <f>100/F214*(H214+G214)</f>
        <v>#DIV/0!</v>
      </c>
      <c r="M214" s="11" t="e">
        <f>(G214*100+H214*64+I214*36+J214*16)/F214</f>
        <v>#DIV/0!</v>
      </c>
      <c r="N214" s="11" t="e">
        <f>(G214*5+H214*4+I214*3+J214*2)/F214</f>
        <v>#DIV/0!</v>
      </c>
      <c r="O214" s="11" t="e">
        <f t="shared" si="176"/>
        <v>#DIV/0!</v>
      </c>
    </row>
    <row r="215" spans="1:15" s="16" customFormat="1" ht="15.75" customHeight="1">
      <c r="A215" s="8"/>
      <c r="B215" s="9"/>
      <c r="C215" s="9"/>
      <c r="D215" s="9" t="s">
        <v>30</v>
      </c>
      <c r="E215" s="9">
        <v>18</v>
      </c>
      <c r="F215" s="10">
        <f t="shared" si="207"/>
        <v>0</v>
      </c>
      <c r="G215" s="8"/>
      <c r="H215" s="10"/>
      <c r="I215" s="8"/>
      <c r="J215" s="8"/>
      <c r="K215" s="11" t="e">
        <f t="shared" ref="K215:K218" si="208">100/F215*(G215+H215+I215)</f>
        <v>#DIV/0!</v>
      </c>
      <c r="L215" s="11" t="e">
        <f t="shared" ref="L215:L218" si="209">100/F215*(H215+G215)</f>
        <v>#DIV/0!</v>
      </c>
      <c r="M215" s="11" t="e">
        <f t="shared" ref="M215:M218" si="210">(G215*100+H215*64+I215*36+J215*16)/F215</f>
        <v>#DIV/0!</v>
      </c>
      <c r="N215" s="11" t="e">
        <f t="shared" ref="N215:N218" si="211">(G215*5+H215*4+I215*3+J215*2)/F215</f>
        <v>#DIV/0!</v>
      </c>
      <c r="O215" s="11" t="e">
        <f t="shared" si="176"/>
        <v>#DIV/0!</v>
      </c>
    </row>
    <row r="216" spans="1:15" s="16" customFormat="1" ht="15.75" customHeight="1">
      <c r="A216" s="8"/>
      <c r="B216" s="9"/>
      <c r="C216" s="9"/>
      <c r="D216" s="9">
        <v>10</v>
      </c>
      <c r="E216" s="9">
        <v>18</v>
      </c>
      <c r="F216" s="10">
        <f t="shared" si="207"/>
        <v>16</v>
      </c>
      <c r="G216" s="8">
        <v>7</v>
      </c>
      <c r="H216" s="10">
        <v>8</v>
      </c>
      <c r="I216" s="8">
        <v>1</v>
      </c>
      <c r="J216" s="8">
        <v>0</v>
      </c>
      <c r="K216" s="11">
        <f t="shared" si="208"/>
        <v>100</v>
      </c>
      <c r="L216" s="11">
        <f t="shared" si="209"/>
        <v>93.75</v>
      </c>
      <c r="M216" s="11">
        <f t="shared" si="210"/>
        <v>78</v>
      </c>
      <c r="N216" s="11">
        <f t="shared" si="211"/>
        <v>4.375</v>
      </c>
      <c r="O216" s="11">
        <f t="shared" si="176"/>
        <v>83.75</v>
      </c>
    </row>
    <row r="217" spans="1:15" s="16" customFormat="1" ht="15.75" customHeight="1">
      <c r="A217" s="8"/>
      <c r="B217" s="9"/>
      <c r="C217" s="9"/>
      <c r="D217" s="24">
        <v>11</v>
      </c>
      <c r="E217" s="9">
        <v>19</v>
      </c>
      <c r="F217" s="25">
        <f t="shared" si="207"/>
        <v>14</v>
      </c>
      <c r="G217" s="26">
        <v>8</v>
      </c>
      <c r="H217" s="25">
        <v>3</v>
      </c>
      <c r="I217" s="26">
        <v>3</v>
      </c>
      <c r="J217" s="26">
        <v>0</v>
      </c>
      <c r="K217" s="27">
        <f t="shared" si="208"/>
        <v>100</v>
      </c>
      <c r="L217" s="27">
        <f t="shared" si="209"/>
        <v>78.571428571428569</v>
      </c>
      <c r="M217" s="27">
        <f t="shared" si="210"/>
        <v>78.571428571428569</v>
      </c>
      <c r="N217" s="27">
        <f t="shared" si="211"/>
        <v>4.3571428571428568</v>
      </c>
      <c r="O217" s="11">
        <f t="shared" si="176"/>
        <v>74.285714285714292</v>
      </c>
    </row>
    <row r="218" spans="1:15" s="16" customFormat="1" ht="15.75" customHeight="1">
      <c r="A218" s="8"/>
      <c r="B218" s="9"/>
      <c r="C218" s="9"/>
      <c r="D218" s="28"/>
      <c r="E218" s="28">
        <f t="shared" ref="E218:J218" si="212">SUM(E213:E217)</f>
        <v>90</v>
      </c>
      <c r="F218" s="28">
        <f t="shared" si="212"/>
        <v>30</v>
      </c>
      <c r="G218" s="28">
        <f t="shared" si="212"/>
        <v>15</v>
      </c>
      <c r="H218" s="28">
        <f t="shared" si="212"/>
        <v>11</v>
      </c>
      <c r="I218" s="28">
        <f t="shared" si="212"/>
        <v>4</v>
      </c>
      <c r="J218" s="28">
        <f t="shared" si="212"/>
        <v>0</v>
      </c>
      <c r="K218" s="29">
        <f t="shared" si="208"/>
        <v>100</v>
      </c>
      <c r="L218" s="29">
        <f t="shared" si="209"/>
        <v>86.666666666666671</v>
      </c>
      <c r="M218" s="29">
        <f t="shared" si="210"/>
        <v>78.266666666666666</v>
      </c>
      <c r="N218" s="29">
        <f t="shared" si="211"/>
        <v>4.3666666666666663</v>
      </c>
      <c r="O218" s="11">
        <f t="shared" si="176"/>
        <v>79.333333333333329</v>
      </c>
    </row>
    <row r="221" spans="1:15">
      <c r="C221" s="57" t="s">
        <v>73</v>
      </c>
      <c r="D221" s="57"/>
      <c r="E221" s="57"/>
      <c r="F221" s="57"/>
      <c r="G221" s="57"/>
      <c r="H221" s="57"/>
      <c r="I221" s="57"/>
      <c r="J221" s="57"/>
      <c r="K221" s="57"/>
    </row>
  </sheetData>
  <mergeCells count="2">
    <mergeCell ref="A1:O3"/>
    <mergeCell ref="C221:K221"/>
  </mergeCells>
  <pageMargins left="0.15" right="0.12" top="0.31" bottom="0.28999999999999998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73"/>
  <sheetViews>
    <sheetView zoomScale="96" zoomScaleNormal="96" workbookViewId="0">
      <selection activeCell="M172" sqref="M172"/>
    </sheetView>
  </sheetViews>
  <sheetFormatPr defaultRowHeight="15"/>
  <cols>
    <col min="1" max="1" width="3.42578125" customWidth="1"/>
    <col min="2" max="2" width="12.28515625" style="7" customWidth="1"/>
    <col min="3" max="3" width="19.5703125" style="7" customWidth="1"/>
    <col min="4" max="4" width="8" style="7" customWidth="1"/>
    <col min="5" max="5" width="13" customWidth="1"/>
    <col min="6" max="6" width="9.140625" style="7"/>
    <col min="7" max="7" width="6.5703125" customWidth="1"/>
    <col min="8" max="8" width="7.5703125" customWidth="1"/>
    <col min="9" max="9" width="6.85546875" customWidth="1"/>
    <col min="10" max="10" width="6.28515625" customWidth="1"/>
    <col min="11" max="11" width="8.42578125" customWidth="1"/>
    <col min="12" max="12" width="9.140625" customWidth="1"/>
    <col min="13" max="13" width="8.140625" customWidth="1"/>
    <col min="14" max="15" width="8" customWidth="1"/>
  </cols>
  <sheetData>
    <row r="1" spans="1:15" ht="15.75" customHeight="1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.7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44.25" customHeight="1">
      <c r="A4" s="20"/>
      <c r="B4" s="35" t="s">
        <v>0</v>
      </c>
      <c r="C4" s="36" t="s">
        <v>1</v>
      </c>
      <c r="D4" s="36" t="s">
        <v>21</v>
      </c>
      <c r="E4" s="21" t="s">
        <v>5</v>
      </c>
      <c r="F4" s="36" t="s">
        <v>19</v>
      </c>
      <c r="G4" s="20">
        <v>5</v>
      </c>
      <c r="H4" s="22">
        <v>4</v>
      </c>
      <c r="I4" s="20">
        <v>3</v>
      </c>
      <c r="J4" s="20">
        <v>2</v>
      </c>
      <c r="K4" s="21" t="s">
        <v>2</v>
      </c>
      <c r="L4" s="21" t="s">
        <v>3</v>
      </c>
      <c r="M4" s="21" t="s">
        <v>4</v>
      </c>
      <c r="N4" s="21" t="s">
        <v>17</v>
      </c>
      <c r="O4" s="21" t="s">
        <v>18</v>
      </c>
    </row>
    <row r="5" spans="1:15" ht="15.75" customHeight="1">
      <c r="A5" s="8"/>
      <c r="B5" s="13" t="s">
        <v>9</v>
      </c>
      <c r="C5" s="13" t="s">
        <v>10</v>
      </c>
      <c r="D5" s="13" t="s">
        <v>26</v>
      </c>
      <c r="E5" s="9">
        <v>14</v>
      </c>
      <c r="F5" s="34">
        <f>G5+H5+I5+J5</f>
        <v>12</v>
      </c>
      <c r="G5" s="8">
        <v>0</v>
      </c>
      <c r="H5" s="10">
        <v>7</v>
      </c>
      <c r="I5" s="8">
        <v>2</v>
      </c>
      <c r="J5" s="8">
        <v>3</v>
      </c>
      <c r="K5" s="11">
        <f>100/F5*(G5+H5+I5)</f>
        <v>75</v>
      </c>
      <c r="L5" s="11">
        <f>100/F5*(H5+G5)</f>
        <v>58.333333333333336</v>
      </c>
      <c r="M5" s="11">
        <f>(G5*100+H5*64+I5*36+J5*16)/F5</f>
        <v>47.333333333333336</v>
      </c>
      <c r="N5" s="11">
        <f>(G5*5+H5*4+I5*3+J5*2)/F5</f>
        <v>3.3333333333333335</v>
      </c>
      <c r="O5" s="11">
        <f>(G5*100+H5*80)/F5</f>
        <v>46.666666666666664</v>
      </c>
    </row>
    <row r="6" spans="1:15" ht="15.75" customHeight="1">
      <c r="A6" s="8"/>
      <c r="B6" s="13"/>
      <c r="C6" s="13"/>
      <c r="D6" s="13" t="s">
        <v>27</v>
      </c>
      <c r="E6" s="9">
        <v>15</v>
      </c>
      <c r="F6" s="34">
        <f t="shared" ref="F6:F71" si="0">G6+H6+I6+J6</f>
        <v>14</v>
      </c>
      <c r="G6" s="8">
        <v>2</v>
      </c>
      <c r="H6" s="10">
        <v>3</v>
      </c>
      <c r="I6" s="8">
        <v>7</v>
      </c>
      <c r="J6" s="8">
        <v>2</v>
      </c>
      <c r="K6" s="11">
        <f t="shared" ref="K6:K71" si="1">100/F6*(G6+H6+I6)</f>
        <v>85.714285714285722</v>
      </c>
      <c r="L6" s="11">
        <f t="shared" ref="L6:L73" si="2">100/F6*(H6+G6)</f>
        <v>35.714285714285715</v>
      </c>
      <c r="M6" s="11">
        <f t="shared" ref="M6:M73" si="3">(G6*100+H6*64+I6*36+J6*16)/F6</f>
        <v>48.285714285714285</v>
      </c>
      <c r="N6" s="11">
        <f t="shared" ref="N6:N73" si="4">(G6*5+H6*4+I6*3+J6*2)/F6</f>
        <v>3.3571428571428572</v>
      </c>
      <c r="O6" s="11">
        <f t="shared" ref="O6:O71" si="5">(G6*100+H6*80)/F6</f>
        <v>31.428571428571427</v>
      </c>
    </row>
    <row r="7" spans="1:15" ht="15.75" customHeight="1">
      <c r="A7" s="8"/>
      <c r="B7" s="13"/>
      <c r="C7" s="13"/>
      <c r="D7" s="13" t="s">
        <v>36</v>
      </c>
      <c r="E7" s="9">
        <v>17</v>
      </c>
      <c r="F7" s="34">
        <f t="shared" si="0"/>
        <v>15</v>
      </c>
      <c r="G7" s="8">
        <v>2</v>
      </c>
      <c r="H7" s="10">
        <v>3</v>
      </c>
      <c r="I7" s="8">
        <v>2</v>
      </c>
      <c r="J7" s="8">
        <v>8</v>
      </c>
      <c r="K7" s="11">
        <f t="shared" si="1"/>
        <v>46.666666666666671</v>
      </c>
      <c r="L7" s="11">
        <f t="shared" si="2"/>
        <v>33.333333333333336</v>
      </c>
      <c r="M7" s="11">
        <f t="shared" si="3"/>
        <v>39.466666666666669</v>
      </c>
      <c r="N7" s="11">
        <f t="shared" si="4"/>
        <v>2.9333333333333331</v>
      </c>
      <c r="O7" s="11">
        <f t="shared" si="5"/>
        <v>29.333333333333332</v>
      </c>
    </row>
    <row r="8" spans="1:15" s="6" customFormat="1" ht="15.75" customHeight="1">
      <c r="A8" s="12"/>
      <c r="B8" s="13"/>
      <c r="C8" s="13"/>
      <c r="D8" s="13"/>
      <c r="E8" s="13">
        <f>SUM(E5:E7)</f>
        <v>46</v>
      </c>
      <c r="F8" s="13">
        <f>SUM(F5:F7)</f>
        <v>41</v>
      </c>
      <c r="G8" s="13">
        <f t="shared" ref="G8:J8" si="6">SUM(G5:G7)</f>
        <v>4</v>
      </c>
      <c r="H8" s="13">
        <f t="shared" si="6"/>
        <v>13</v>
      </c>
      <c r="I8" s="13">
        <f t="shared" si="6"/>
        <v>11</v>
      </c>
      <c r="J8" s="13">
        <f t="shared" si="6"/>
        <v>13</v>
      </c>
      <c r="K8" s="23">
        <f t="shared" si="1"/>
        <v>68.292682926829272</v>
      </c>
      <c r="L8" s="14">
        <f t="shared" si="2"/>
        <v>41.463414634146339</v>
      </c>
      <c r="M8" s="14">
        <f t="shared" si="3"/>
        <v>44.780487804878049</v>
      </c>
      <c r="N8" s="14">
        <f t="shared" si="4"/>
        <v>3.1951219512195124</v>
      </c>
      <c r="O8" s="23">
        <f t="shared" si="5"/>
        <v>35.121951219512198</v>
      </c>
    </row>
    <row r="9" spans="1:15" ht="15.75" customHeight="1">
      <c r="A9" s="8"/>
      <c r="B9" s="13"/>
      <c r="C9" s="13" t="s">
        <v>28</v>
      </c>
      <c r="D9" s="13" t="s">
        <v>40</v>
      </c>
      <c r="E9" s="9">
        <v>16</v>
      </c>
      <c r="F9" s="34">
        <f t="shared" si="0"/>
        <v>17</v>
      </c>
      <c r="G9" s="8">
        <v>3</v>
      </c>
      <c r="H9" s="10">
        <v>9</v>
      </c>
      <c r="I9" s="8">
        <v>4</v>
      </c>
      <c r="J9" s="8">
        <v>1</v>
      </c>
      <c r="K9" s="11">
        <f t="shared" si="1"/>
        <v>94.117647058823536</v>
      </c>
      <c r="L9" s="11">
        <f t="shared" si="2"/>
        <v>70.588235294117652</v>
      </c>
      <c r="M9" s="11">
        <f t="shared" si="3"/>
        <v>60.941176470588232</v>
      </c>
      <c r="N9" s="11">
        <f t="shared" si="4"/>
        <v>3.8235294117647061</v>
      </c>
      <c r="O9" s="11">
        <f t="shared" si="5"/>
        <v>60</v>
      </c>
    </row>
    <row r="10" spans="1:15" ht="15.75" customHeight="1">
      <c r="A10" s="8"/>
      <c r="B10" s="13"/>
      <c r="C10" s="13"/>
      <c r="D10" s="13" t="s">
        <v>32</v>
      </c>
      <c r="E10" s="9">
        <v>14</v>
      </c>
      <c r="F10" s="34">
        <f t="shared" si="0"/>
        <v>11</v>
      </c>
      <c r="G10" s="8">
        <v>1</v>
      </c>
      <c r="H10" s="10">
        <v>5</v>
      </c>
      <c r="I10" s="8">
        <v>3</v>
      </c>
      <c r="J10" s="8">
        <v>2</v>
      </c>
      <c r="K10" s="11">
        <f t="shared" si="1"/>
        <v>81.818181818181827</v>
      </c>
      <c r="L10" s="11">
        <f t="shared" si="2"/>
        <v>54.545454545454547</v>
      </c>
      <c r="M10" s="11">
        <f t="shared" si="3"/>
        <v>50.909090909090907</v>
      </c>
      <c r="N10" s="11">
        <f t="shared" si="4"/>
        <v>3.4545454545454546</v>
      </c>
      <c r="O10" s="11">
        <f t="shared" si="5"/>
        <v>45.454545454545453</v>
      </c>
    </row>
    <row r="11" spans="1:15" ht="15.75" customHeight="1">
      <c r="A11" s="8"/>
      <c r="B11" s="13"/>
      <c r="C11" s="13"/>
      <c r="D11" s="13" t="s">
        <v>56</v>
      </c>
      <c r="E11" s="9">
        <v>20</v>
      </c>
      <c r="F11" s="34">
        <f t="shared" si="0"/>
        <v>20</v>
      </c>
      <c r="G11" s="8">
        <v>1</v>
      </c>
      <c r="H11" s="10">
        <v>12</v>
      </c>
      <c r="I11" s="8">
        <v>5</v>
      </c>
      <c r="J11" s="8">
        <v>2</v>
      </c>
      <c r="K11" s="11">
        <f t="shared" si="1"/>
        <v>90</v>
      </c>
      <c r="L11" s="11">
        <f t="shared" si="2"/>
        <v>65</v>
      </c>
      <c r="M11" s="11">
        <f t="shared" si="3"/>
        <v>54</v>
      </c>
      <c r="N11" s="11">
        <f t="shared" si="4"/>
        <v>3.6</v>
      </c>
      <c r="O11" s="11">
        <f t="shared" si="5"/>
        <v>53</v>
      </c>
    </row>
    <row r="12" spans="1:15" ht="15.75" customHeight="1">
      <c r="A12" s="8"/>
      <c r="B12" s="13"/>
      <c r="C12" s="13"/>
      <c r="D12" s="13">
        <v>10</v>
      </c>
      <c r="E12" s="9">
        <v>18</v>
      </c>
      <c r="F12" s="34">
        <f t="shared" si="0"/>
        <v>17</v>
      </c>
      <c r="G12" s="8">
        <v>2</v>
      </c>
      <c r="H12" s="10">
        <v>8</v>
      </c>
      <c r="I12" s="8">
        <v>6</v>
      </c>
      <c r="J12" s="8">
        <v>1</v>
      </c>
      <c r="K12" s="11">
        <f t="shared" si="1"/>
        <v>94.117647058823536</v>
      </c>
      <c r="L12" s="11">
        <f t="shared" si="2"/>
        <v>58.82352941176471</v>
      </c>
      <c r="M12" s="11">
        <f t="shared" si="3"/>
        <v>55.529411764705884</v>
      </c>
      <c r="N12" s="11">
        <f t="shared" si="4"/>
        <v>3.6470588235294117</v>
      </c>
      <c r="O12" s="11">
        <f t="shared" si="5"/>
        <v>49.411764705882355</v>
      </c>
    </row>
    <row r="13" spans="1:15" ht="15.75" customHeight="1">
      <c r="A13" s="8"/>
      <c r="B13" s="13"/>
      <c r="C13" s="13"/>
      <c r="D13" s="13">
        <v>11</v>
      </c>
      <c r="E13" s="9">
        <v>16</v>
      </c>
      <c r="F13" s="34">
        <f t="shared" si="0"/>
        <v>16</v>
      </c>
      <c r="G13" s="8">
        <v>6</v>
      </c>
      <c r="H13" s="10">
        <v>8</v>
      </c>
      <c r="I13" s="8">
        <v>1</v>
      </c>
      <c r="J13" s="8">
        <v>1</v>
      </c>
      <c r="K13" s="11">
        <f t="shared" ref="K13" si="7">100/F13*(G13+H13+I13)</f>
        <v>93.75</v>
      </c>
      <c r="L13" s="11">
        <f t="shared" ref="L13" si="8">100/F13*(H13+G13)</f>
        <v>87.5</v>
      </c>
      <c r="M13" s="11">
        <f t="shared" ref="M13" si="9">(G13*100+H13*64+I13*36+J13*16)/F13</f>
        <v>72.75</v>
      </c>
      <c r="N13" s="11">
        <f t="shared" ref="N13" si="10">(G13*5+H13*4+I13*3+J13*2)/F13</f>
        <v>4.1875</v>
      </c>
      <c r="O13" s="11">
        <f t="shared" ref="O13" si="11">(G13*100+H13*80)/F13</f>
        <v>77.5</v>
      </c>
    </row>
    <row r="14" spans="1:15" s="6" customFormat="1" ht="15.75" customHeight="1">
      <c r="A14" s="12"/>
      <c r="B14" s="13"/>
      <c r="C14" s="13"/>
      <c r="D14" s="13"/>
      <c r="E14" s="13">
        <f>SUM(E9:E13)</f>
        <v>84</v>
      </c>
      <c r="F14" s="13">
        <f>SUM(F9:F13)</f>
        <v>81</v>
      </c>
      <c r="G14" s="13">
        <f t="shared" ref="G14:J14" si="12">SUM(G9:G13)</f>
        <v>13</v>
      </c>
      <c r="H14" s="13">
        <f t="shared" si="12"/>
        <v>42</v>
      </c>
      <c r="I14" s="13">
        <f t="shared" si="12"/>
        <v>19</v>
      </c>
      <c r="J14" s="13">
        <f t="shared" si="12"/>
        <v>7</v>
      </c>
      <c r="K14" s="14">
        <f t="shared" si="1"/>
        <v>91.358024691358025</v>
      </c>
      <c r="L14" s="14">
        <f t="shared" si="2"/>
        <v>67.901234567901227</v>
      </c>
      <c r="M14" s="14">
        <f t="shared" si="3"/>
        <v>59.061728395061728</v>
      </c>
      <c r="N14" s="14">
        <f t="shared" si="4"/>
        <v>3.7530864197530862</v>
      </c>
      <c r="O14" s="23">
        <f t="shared" si="5"/>
        <v>57.530864197530867</v>
      </c>
    </row>
    <row r="15" spans="1:15" ht="15.75" customHeight="1">
      <c r="A15" s="8"/>
      <c r="B15" s="13"/>
      <c r="C15" s="13" t="s">
        <v>31</v>
      </c>
      <c r="D15" s="13" t="s">
        <v>32</v>
      </c>
      <c r="E15" s="9">
        <v>17</v>
      </c>
      <c r="F15" s="34">
        <f t="shared" si="0"/>
        <v>15</v>
      </c>
      <c r="G15" s="8">
        <v>2</v>
      </c>
      <c r="H15" s="10">
        <v>4</v>
      </c>
      <c r="I15" s="8">
        <v>5</v>
      </c>
      <c r="J15" s="8">
        <v>4</v>
      </c>
      <c r="K15" s="11">
        <f t="shared" si="1"/>
        <v>73.333333333333343</v>
      </c>
      <c r="L15" s="11">
        <f t="shared" si="2"/>
        <v>40</v>
      </c>
      <c r="M15" s="11">
        <f t="shared" si="3"/>
        <v>46.666666666666664</v>
      </c>
      <c r="N15" s="11">
        <f t="shared" si="4"/>
        <v>3.2666666666666666</v>
      </c>
      <c r="O15" s="11">
        <f t="shared" si="5"/>
        <v>34.666666666666664</v>
      </c>
    </row>
    <row r="16" spans="1:15" s="7" customFormat="1" ht="15.75" customHeight="1">
      <c r="A16" s="12"/>
      <c r="B16" s="13"/>
      <c r="C16" s="13"/>
      <c r="D16" s="13"/>
      <c r="E16" s="13">
        <f>SUM(E15:E15)</f>
        <v>17</v>
      </c>
      <c r="F16" s="13">
        <f>SUM(F15:F15)</f>
        <v>15</v>
      </c>
      <c r="G16" s="13">
        <f t="shared" ref="G16:J16" si="13">SUM(G15:G15)</f>
        <v>2</v>
      </c>
      <c r="H16" s="13">
        <f t="shared" si="13"/>
        <v>4</v>
      </c>
      <c r="I16" s="13">
        <f t="shared" si="13"/>
        <v>5</v>
      </c>
      <c r="J16" s="13">
        <f t="shared" si="13"/>
        <v>4</v>
      </c>
      <c r="K16" s="14">
        <f t="shared" si="1"/>
        <v>73.333333333333343</v>
      </c>
      <c r="L16" s="14">
        <f t="shared" si="2"/>
        <v>40</v>
      </c>
      <c r="M16" s="14">
        <f t="shared" si="3"/>
        <v>46.666666666666664</v>
      </c>
      <c r="N16" s="14">
        <f t="shared" si="4"/>
        <v>3.2666666666666666</v>
      </c>
      <c r="O16" s="23">
        <f t="shared" si="5"/>
        <v>34.666666666666664</v>
      </c>
    </row>
    <row r="17" spans="1:15" s="6" customFormat="1" ht="15.75" customHeight="1">
      <c r="A17" s="8"/>
      <c r="B17" s="13"/>
      <c r="C17" s="13" t="s">
        <v>34</v>
      </c>
      <c r="D17" s="13" t="s">
        <v>23</v>
      </c>
      <c r="E17" s="9">
        <v>20</v>
      </c>
      <c r="F17" s="34">
        <f t="shared" si="0"/>
        <v>19</v>
      </c>
      <c r="G17" s="8">
        <v>4</v>
      </c>
      <c r="H17" s="10">
        <v>7</v>
      </c>
      <c r="I17" s="8">
        <v>5</v>
      </c>
      <c r="J17" s="8">
        <v>3</v>
      </c>
      <c r="K17" s="11">
        <f t="shared" si="1"/>
        <v>84.21052631578948</v>
      </c>
      <c r="L17" s="11">
        <f t="shared" si="2"/>
        <v>57.894736842105267</v>
      </c>
      <c r="M17" s="11">
        <f t="shared" si="3"/>
        <v>56.631578947368418</v>
      </c>
      <c r="N17" s="11">
        <f t="shared" si="4"/>
        <v>3.6315789473684212</v>
      </c>
      <c r="O17" s="11">
        <f t="shared" si="5"/>
        <v>50.526315789473685</v>
      </c>
    </row>
    <row r="18" spans="1:15" ht="15.75" customHeight="1">
      <c r="A18" s="8"/>
      <c r="B18" s="13"/>
      <c r="C18" s="13"/>
      <c r="D18" s="13" t="s">
        <v>29</v>
      </c>
      <c r="E18" s="9">
        <v>15</v>
      </c>
      <c r="F18" s="34">
        <f t="shared" si="0"/>
        <v>15</v>
      </c>
      <c r="G18" s="8">
        <v>2</v>
      </c>
      <c r="H18" s="10">
        <v>7</v>
      </c>
      <c r="I18" s="8">
        <v>4</v>
      </c>
      <c r="J18" s="8">
        <v>2</v>
      </c>
      <c r="K18" s="11">
        <f t="shared" si="1"/>
        <v>86.666666666666671</v>
      </c>
      <c r="L18" s="11">
        <f t="shared" si="2"/>
        <v>60</v>
      </c>
      <c r="M18" s="11">
        <f t="shared" si="3"/>
        <v>54.93333333333333</v>
      </c>
      <c r="N18" s="11">
        <f t="shared" si="4"/>
        <v>3.6</v>
      </c>
      <c r="O18" s="11">
        <f t="shared" si="5"/>
        <v>50.666666666666664</v>
      </c>
    </row>
    <row r="19" spans="1:15" ht="15.75" customHeight="1">
      <c r="A19" s="8"/>
      <c r="B19" s="13"/>
      <c r="C19" s="13"/>
      <c r="D19" s="13" t="s">
        <v>60</v>
      </c>
      <c r="E19" s="9">
        <v>14</v>
      </c>
      <c r="F19" s="34">
        <f t="shared" si="0"/>
        <v>13</v>
      </c>
      <c r="G19" s="8">
        <v>0</v>
      </c>
      <c r="H19" s="10">
        <v>4</v>
      </c>
      <c r="I19" s="8">
        <v>7</v>
      </c>
      <c r="J19" s="8">
        <v>2</v>
      </c>
      <c r="K19" s="11">
        <f t="shared" si="1"/>
        <v>84.615384615384613</v>
      </c>
      <c r="L19" s="11">
        <f t="shared" si="2"/>
        <v>30.76923076923077</v>
      </c>
      <c r="M19" s="11">
        <f t="shared" si="3"/>
        <v>41.53846153846154</v>
      </c>
      <c r="N19" s="11">
        <f t="shared" si="4"/>
        <v>3.1538461538461537</v>
      </c>
      <c r="O19" s="11">
        <f t="shared" si="5"/>
        <v>24.615384615384617</v>
      </c>
    </row>
    <row r="20" spans="1:15" s="7" customFormat="1" ht="15.75" customHeight="1">
      <c r="A20" s="12"/>
      <c r="B20" s="13"/>
      <c r="C20" s="13"/>
      <c r="D20" s="13"/>
      <c r="E20" s="13">
        <f>SUM(E17:E19)</f>
        <v>49</v>
      </c>
      <c r="F20" s="13">
        <f>SUM(F17:F19)</f>
        <v>47</v>
      </c>
      <c r="G20" s="13">
        <f t="shared" ref="G20:J20" si="14">SUM(G17:G19)</f>
        <v>6</v>
      </c>
      <c r="H20" s="13">
        <f t="shared" si="14"/>
        <v>18</v>
      </c>
      <c r="I20" s="13">
        <f t="shared" si="14"/>
        <v>16</v>
      </c>
      <c r="J20" s="13">
        <f t="shared" si="14"/>
        <v>7</v>
      </c>
      <c r="K20" s="14">
        <f t="shared" si="1"/>
        <v>85.106382978723403</v>
      </c>
      <c r="L20" s="14">
        <f t="shared" si="2"/>
        <v>51.063829787234042</v>
      </c>
      <c r="M20" s="14">
        <f t="shared" si="3"/>
        <v>51.914893617021278</v>
      </c>
      <c r="N20" s="14">
        <f t="shared" si="4"/>
        <v>3.4893617021276597</v>
      </c>
      <c r="O20" s="23">
        <f t="shared" si="5"/>
        <v>43.404255319148938</v>
      </c>
    </row>
    <row r="21" spans="1:15" s="6" customFormat="1" ht="15.75" customHeight="1">
      <c r="A21" s="8"/>
      <c r="B21" s="13"/>
      <c r="C21" s="13" t="s">
        <v>57</v>
      </c>
      <c r="D21" s="13" t="s">
        <v>30</v>
      </c>
      <c r="E21" s="9">
        <v>17</v>
      </c>
      <c r="F21" s="34">
        <f t="shared" si="0"/>
        <v>15</v>
      </c>
      <c r="G21" s="8">
        <v>1</v>
      </c>
      <c r="H21" s="10">
        <v>3</v>
      </c>
      <c r="I21" s="8">
        <v>5</v>
      </c>
      <c r="J21" s="8">
        <v>6</v>
      </c>
      <c r="K21" s="11">
        <f t="shared" si="1"/>
        <v>60</v>
      </c>
      <c r="L21" s="11">
        <f t="shared" si="2"/>
        <v>26.666666666666668</v>
      </c>
      <c r="M21" s="11">
        <f t="shared" si="3"/>
        <v>37.866666666666667</v>
      </c>
      <c r="N21" s="11">
        <f t="shared" si="4"/>
        <v>2.9333333333333331</v>
      </c>
      <c r="O21" s="11">
        <f t="shared" si="5"/>
        <v>22.666666666666668</v>
      </c>
    </row>
    <row r="22" spans="1:15" ht="15.75" customHeight="1">
      <c r="A22" s="8"/>
      <c r="B22" s="13"/>
      <c r="C22" s="13"/>
      <c r="D22" s="13" t="s">
        <v>25</v>
      </c>
      <c r="E22" s="9">
        <v>16</v>
      </c>
      <c r="F22" s="34">
        <f t="shared" si="0"/>
        <v>11</v>
      </c>
      <c r="G22" s="8">
        <v>2</v>
      </c>
      <c r="H22" s="10">
        <v>4</v>
      </c>
      <c r="I22" s="8">
        <v>5</v>
      </c>
      <c r="J22" s="8">
        <v>0</v>
      </c>
      <c r="K22" s="11">
        <f t="shared" si="1"/>
        <v>100.00000000000001</v>
      </c>
      <c r="L22" s="11">
        <f t="shared" si="2"/>
        <v>54.545454545454547</v>
      </c>
      <c r="M22" s="11">
        <f t="shared" si="3"/>
        <v>57.81818181818182</v>
      </c>
      <c r="N22" s="11">
        <f t="shared" si="4"/>
        <v>3.7272727272727271</v>
      </c>
      <c r="O22" s="11">
        <f t="shared" si="5"/>
        <v>47.272727272727273</v>
      </c>
    </row>
    <row r="23" spans="1:15" ht="15.75" customHeight="1">
      <c r="A23" s="8"/>
      <c r="B23" s="13"/>
      <c r="C23" s="13"/>
      <c r="D23" s="13" t="s">
        <v>58</v>
      </c>
      <c r="E23" s="9">
        <v>16</v>
      </c>
      <c r="F23" s="34">
        <f t="shared" si="0"/>
        <v>11</v>
      </c>
      <c r="G23" s="8">
        <v>0</v>
      </c>
      <c r="H23" s="10">
        <v>2</v>
      </c>
      <c r="I23" s="8">
        <v>4</v>
      </c>
      <c r="J23" s="8">
        <v>5</v>
      </c>
      <c r="K23" s="11">
        <f t="shared" si="1"/>
        <v>54.545454545454547</v>
      </c>
      <c r="L23" s="11">
        <f t="shared" si="2"/>
        <v>18.181818181818183</v>
      </c>
      <c r="M23" s="11">
        <f t="shared" si="3"/>
        <v>32</v>
      </c>
      <c r="N23" s="11">
        <f t="shared" si="4"/>
        <v>2.7272727272727271</v>
      </c>
      <c r="O23" s="11">
        <f t="shared" si="5"/>
        <v>14.545454545454545</v>
      </c>
    </row>
    <row r="24" spans="1:15" s="6" customFormat="1" ht="15.75" customHeight="1">
      <c r="A24" s="12"/>
      <c r="B24" s="13"/>
      <c r="C24" s="13"/>
      <c r="D24" s="13"/>
      <c r="E24" s="13">
        <f>SUM(E21:E23)</f>
        <v>49</v>
      </c>
      <c r="F24" s="13">
        <f>SUM(F21:F23)</f>
        <v>37</v>
      </c>
      <c r="G24" s="13">
        <f t="shared" ref="G24:J24" si="15">SUM(G21:G23)</f>
        <v>3</v>
      </c>
      <c r="H24" s="13">
        <f t="shared" si="15"/>
        <v>9</v>
      </c>
      <c r="I24" s="13">
        <f t="shared" si="15"/>
        <v>14</v>
      </c>
      <c r="J24" s="13">
        <f t="shared" si="15"/>
        <v>11</v>
      </c>
      <c r="K24" s="23">
        <f t="shared" si="1"/>
        <v>70.270270270270274</v>
      </c>
      <c r="L24" s="23">
        <f t="shared" si="2"/>
        <v>32.432432432432435</v>
      </c>
      <c r="M24" s="23">
        <f t="shared" si="3"/>
        <v>42.054054054054056</v>
      </c>
      <c r="N24" s="23">
        <f t="shared" si="4"/>
        <v>3.1081081081081079</v>
      </c>
      <c r="O24" s="23">
        <f t="shared" si="5"/>
        <v>27.567567567567568</v>
      </c>
    </row>
    <row r="25" spans="1:15" ht="15.75" customHeight="1">
      <c r="A25" s="8"/>
      <c r="B25" s="13"/>
      <c r="C25" s="13" t="s">
        <v>38</v>
      </c>
      <c r="D25" s="13">
        <v>11</v>
      </c>
      <c r="E25" s="9">
        <v>16</v>
      </c>
      <c r="F25" s="34">
        <f t="shared" si="0"/>
        <v>16</v>
      </c>
      <c r="G25" s="8">
        <v>6</v>
      </c>
      <c r="H25" s="10">
        <v>8</v>
      </c>
      <c r="I25" s="8">
        <v>1</v>
      </c>
      <c r="J25" s="8">
        <v>1</v>
      </c>
      <c r="K25" s="11">
        <f t="shared" si="1"/>
        <v>93.75</v>
      </c>
      <c r="L25" s="11">
        <f t="shared" si="2"/>
        <v>87.5</v>
      </c>
      <c r="M25" s="11">
        <f t="shared" si="3"/>
        <v>72.75</v>
      </c>
      <c r="N25" s="11">
        <f t="shared" si="4"/>
        <v>4.1875</v>
      </c>
      <c r="O25" s="11">
        <f t="shared" si="5"/>
        <v>77.5</v>
      </c>
    </row>
    <row r="26" spans="1:15" s="7" customFormat="1" ht="15.75" customHeight="1">
      <c r="A26" s="12"/>
      <c r="B26" s="13"/>
      <c r="C26" s="13"/>
      <c r="D26" s="13"/>
      <c r="E26" s="13">
        <f>SUM(E25:E25)</f>
        <v>16</v>
      </c>
      <c r="F26" s="13">
        <f>SUM(F25:F25)</f>
        <v>16</v>
      </c>
      <c r="G26" s="13">
        <f t="shared" ref="G26:J26" si="16">SUM(G25:G25)</f>
        <v>6</v>
      </c>
      <c r="H26" s="13">
        <f t="shared" si="16"/>
        <v>8</v>
      </c>
      <c r="I26" s="13">
        <f t="shared" si="16"/>
        <v>1</v>
      </c>
      <c r="J26" s="13">
        <f t="shared" si="16"/>
        <v>1</v>
      </c>
      <c r="K26" s="14">
        <f t="shared" si="1"/>
        <v>93.75</v>
      </c>
      <c r="L26" s="14">
        <f t="shared" si="2"/>
        <v>87.5</v>
      </c>
      <c r="M26" s="14">
        <f t="shared" si="3"/>
        <v>72.75</v>
      </c>
      <c r="N26" s="14">
        <f t="shared" si="4"/>
        <v>4.1875</v>
      </c>
      <c r="O26" s="23">
        <f t="shared" si="5"/>
        <v>77.5</v>
      </c>
    </row>
    <row r="27" spans="1:15" s="6" customFormat="1" ht="15.75" customHeight="1">
      <c r="A27" s="8"/>
      <c r="B27" s="13"/>
      <c r="C27" s="13" t="s">
        <v>39</v>
      </c>
      <c r="D27" s="13" t="s">
        <v>41</v>
      </c>
      <c r="E27" s="9">
        <v>12</v>
      </c>
      <c r="F27" s="34">
        <f t="shared" si="0"/>
        <v>9</v>
      </c>
      <c r="G27" s="8">
        <v>2</v>
      </c>
      <c r="H27" s="10">
        <v>1</v>
      </c>
      <c r="I27" s="8">
        <v>2</v>
      </c>
      <c r="J27" s="8">
        <v>4</v>
      </c>
      <c r="K27" s="11">
        <f t="shared" si="1"/>
        <v>55.555555555555557</v>
      </c>
      <c r="L27" s="11">
        <f t="shared" si="2"/>
        <v>33.333333333333329</v>
      </c>
      <c r="M27" s="11">
        <f t="shared" si="3"/>
        <v>44.444444444444443</v>
      </c>
      <c r="N27" s="11">
        <f t="shared" si="4"/>
        <v>3.1111111111111112</v>
      </c>
      <c r="O27" s="11">
        <f t="shared" si="5"/>
        <v>31.111111111111111</v>
      </c>
    </row>
    <row r="28" spans="1:15" ht="15.75" customHeight="1">
      <c r="A28" s="8"/>
      <c r="B28" s="13"/>
      <c r="C28" s="13"/>
      <c r="D28" s="13" t="s">
        <v>35</v>
      </c>
      <c r="E28" s="9">
        <v>15</v>
      </c>
      <c r="F28" s="34">
        <f t="shared" si="0"/>
        <v>10</v>
      </c>
      <c r="G28" s="8">
        <v>0</v>
      </c>
      <c r="H28" s="10">
        <v>2</v>
      </c>
      <c r="I28" s="8">
        <v>2</v>
      </c>
      <c r="J28" s="8">
        <v>6</v>
      </c>
      <c r="K28" s="11">
        <f t="shared" si="1"/>
        <v>40</v>
      </c>
      <c r="L28" s="11">
        <f t="shared" si="2"/>
        <v>20</v>
      </c>
      <c r="M28" s="11">
        <f t="shared" si="3"/>
        <v>29.6</v>
      </c>
      <c r="N28" s="11">
        <f t="shared" si="4"/>
        <v>2.6</v>
      </c>
      <c r="O28" s="11">
        <f t="shared" si="5"/>
        <v>16</v>
      </c>
    </row>
    <row r="29" spans="1:15" s="7" customFormat="1" ht="15.75" customHeight="1">
      <c r="A29" s="40"/>
      <c r="B29" s="13"/>
      <c r="C29" s="13"/>
      <c r="D29" s="13"/>
      <c r="E29" s="34">
        <f>SUM(E27:E28)</f>
        <v>27</v>
      </c>
      <c r="F29" s="34">
        <f>SUM(F27:F28)</f>
        <v>19</v>
      </c>
      <c r="G29" s="34">
        <f t="shared" ref="G29:J29" si="17">SUM(G27:G28)</f>
        <v>2</v>
      </c>
      <c r="H29" s="34">
        <f t="shared" si="17"/>
        <v>3</v>
      </c>
      <c r="I29" s="34">
        <f t="shared" si="17"/>
        <v>4</v>
      </c>
      <c r="J29" s="34">
        <f t="shared" si="17"/>
        <v>10</v>
      </c>
      <c r="K29" s="23">
        <f t="shared" si="1"/>
        <v>47.368421052631582</v>
      </c>
      <c r="L29" s="23">
        <f t="shared" si="2"/>
        <v>26.315789473684212</v>
      </c>
      <c r="M29" s="23">
        <f t="shared" si="3"/>
        <v>36.631578947368418</v>
      </c>
      <c r="N29" s="23">
        <f t="shared" si="4"/>
        <v>2.8421052631578947</v>
      </c>
      <c r="O29" s="23">
        <f t="shared" si="5"/>
        <v>23.157894736842106</v>
      </c>
    </row>
    <row r="30" spans="1:15" s="6" customFormat="1" ht="15.75" customHeight="1">
      <c r="A30" s="40"/>
      <c r="B30" s="13"/>
      <c r="C30" s="13" t="s">
        <v>59</v>
      </c>
      <c r="D30" s="13" t="s">
        <v>24</v>
      </c>
      <c r="E30" s="13">
        <v>17</v>
      </c>
      <c r="F30" s="34">
        <f>G30+H30+I30+J30</f>
        <v>15</v>
      </c>
      <c r="G30" s="34">
        <v>2</v>
      </c>
      <c r="H30" s="34">
        <v>4</v>
      </c>
      <c r="I30" s="34">
        <v>7</v>
      </c>
      <c r="J30" s="34">
        <v>2</v>
      </c>
      <c r="K30" s="23">
        <f t="shared" si="1"/>
        <v>86.666666666666671</v>
      </c>
      <c r="L30" s="23">
        <f t="shared" si="2"/>
        <v>40</v>
      </c>
      <c r="M30" s="23">
        <f t="shared" si="3"/>
        <v>49.333333333333336</v>
      </c>
      <c r="N30" s="23">
        <f t="shared" si="4"/>
        <v>3.4</v>
      </c>
      <c r="O30" s="23">
        <f t="shared" si="5"/>
        <v>34.666666666666664</v>
      </c>
    </row>
    <row r="31" spans="1:15" s="6" customFormat="1" ht="15.75" customHeight="1">
      <c r="A31" s="40"/>
      <c r="B31" s="13"/>
      <c r="C31" s="13" t="s">
        <v>62</v>
      </c>
      <c r="D31" s="13" t="s">
        <v>22</v>
      </c>
      <c r="E31" s="13">
        <v>19</v>
      </c>
      <c r="F31" s="34">
        <f>G31+H31+I31+J31</f>
        <v>17</v>
      </c>
      <c r="G31" s="34">
        <v>0</v>
      </c>
      <c r="H31" s="34">
        <v>1</v>
      </c>
      <c r="I31" s="34">
        <v>6</v>
      </c>
      <c r="J31" s="34">
        <v>10</v>
      </c>
      <c r="K31" s="23">
        <f t="shared" si="1"/>
        <v>41.176470588235297</v>
      </c>
      <c r="L31" s="23">
        <f t="shared" si="2"/>
        <v>5.882352941176471</v>
      </c>
      <c r="M31" s="23">
        <f t="shared" si="3"/>
        <v>25.882352941176471</v>
      </c>
      <c r="N31" s="23">
        <f t="shared" si="4"/>
        <v>2.4705882352941178</v>
      </c>
      <c r="O31" s="23">
        <f t="shared" si="5"/>
        <v>4.7058823529411766</v>
      </c>
    </row>
    <row r="32" spans="1:15" s="7" customFormat="1" ht="15.75" customHeight="1">
      <c r="A32" s="12"/>
      <c r="B32" s="13"/>
      <c r="C32" s="13"/>
      <c r="D32" s="13"/>
      <c r="E32" s="13">
        <f>E31+E30+E29+E24+E20+E16+E14+E8</f>
        <v>308</v>
      </c>
      <c r="F32" s="13">
        <f t="shared" ref="F32:J32" si="18">F31+F30+F29+F24+F20+F16+F14+F8</f>
        <v>272</v>
      </c>
      <c r="G32" s="13">
        <f t="shared" si="18"/>
        <v>32</v>
      </c>
      <c r="H32" s="13">
        <f t="shared" si="18"/>
        <v>94</v>
      </c>
      <c r="I32" s="13">
        <f t="shared" si="18"/>
        <v>82</v>
      </c>
      <c r="J32" s="13">
        <f t="shared" si="18"/>
        <v>64</v>
      </c>
      <c r="K32" s="14">
        <f t="shared" si="1"/>
        <v>76.470588235294116</v>
      </c>
      <c r="L32" s="14">
        <f t="shared" si="2"/>
        <v>46.32352941176471</v>
      </c>
      <c r="M32" s="14">
        <f t="shared" si="3"/>
        <v>48.5</v>
      </c>
      <c r="N32" s="14">
        <f t="shared" si="4"/>
        <v>3.3455882352941178</v>
      </c>
      <c r="O32" s="23">
        <f t="shared" si="5"/>
        <v>39.411764705882355</v>
      </c>
    </row>
    <row r="33" spans="1:15" ht="15.75" customHeight="1">
      <c r="A33" s="8"/>
      <c r="B33" s="13" t="s">
        <v>15</v>
      </c>
      <c r="C33" s="13" t="s">
        <v>63</v>
      </c>
      <c r="D33" s="13" t="s">
        <v>23</v>
      </c>
      <c r="E33" s="9">
        <v>12</v>
      </c>
      <c r="F33" s="34">
        <f t="shared" si="0"/>
        <v>5</v>
      </c>
      <c r="G33" s="8">
        <v>1</v>
      </c>
      <c r="H33" s="10">
        <v>1</v>
      </c>
      <c r="I33" s="8">
        <v>2</v>
      </c>
      <c r="J33" s="8">
        <v>1</v>
      </c>
      <c r="K33" s="11">
        <f t="shared" si="1"/>
        <v>80</v>
      </c>
      <c r="L33" s="11">
        <f t="shared" si="2"/>
        <v>40</v>
      </c>
      <c r="M33" s="11">
        <f t="shared" si="3"/>
        <v>50.4</v>
      </c>
      <c r="N33" s="11">
        <f t="shared" si="4"/>
        <v>3.4</v>
      </c>
      <c r="O33" s="11">
        <f t="shared" si="5"/>
        <v>36</v>
      </c>
    </row>
    <row r="34" spans="1:15" ht="15.75" customHeight="1">
      <c r="A34" s="8"/>
      <c r="B34" s="13"/>
      <c r="C34" s="13"/>
      <c r="D34" s="13" t="s">
        <v>22</v>
      </c>
      <c r="E34" s="9">
        <v>15</v>
      </c>
      <c r="F34" s="34">
        <f t="shared" si="0"/>
        <v>13</v>
      </c>
      <c r="G34" s="8">
        <v>5</v>
      </c>
      <c r="H34" s="10">
        <v>5</v>
      </c>
      <c r="I34" s="8">
        <v>2</v>
      </c>
      <c r="J34" s="8">
        <v>1</v>
      </c>
      <c r="K34" s="11">
        <f t="shared" si="1"/>
        <v>92.307692307692307</v>
      </c>
      <c r="L34" s="11">
        <f t="shared" si="2"/>
        <v>76.92307692307692</v>
      </c>
      <c r="M34" s="11">
        <f t="shared" si="3"/>
        <v>69.84615384615384</v>
      </c>
      <c r="N34" s="11">
        <f t="shared" si="4"/>
        <v>4.0769230769230766</v>
      </c>
      <c r="O34" s="11">
        <f t="shared" si="5"/>
        <v>69.230769230769226</v>
      </c>
    </row>
    <row r="35" spans="1:15" ht="15.75" customHeight="1">
      <c r="A35" s="8"/>
      <c r="B35" s="13"/>
      <c r="C35" s="13"/>
      <c r="D35" s="13" t="s">
        <v>41</v>
      </c>
      <c r="E35" s="9">
        <v>12</v>
      </c>
      <c r="F35" s="34">
        <f t="shared" si="0"/>
        <v>9</v>
      </c>
      <c r="G35" s="8">
        <v>3</v>
      </c>
      <c r="H35" s="10">
        <v>5</v>
      </c>
      <c r="I35" s="8">
        <v>1</v>
      </c>
      <c r="J35" s="8">
        <v>0</v>
      </c>
      <c r="K35" s="11">
        <f t="shared" si="1"/>
        <v>100</v>
      </c>
      <c r="L35" s="11">
        <f t="shared" si="2"/>
        <v>88.888888888888886</v>
      </c>
      <c r="M35" s="11">
        <f t="shared" si="3"/>
        <v>72.888888888888886</v>
      </c>
      <c r="N35" s="11">
        <f t="shared" si="4"/>
        <v>4.2222222222222223</v>
      </c>
      <c r="O35" s="11">
        <f t="shared" si="5"/>
        <v>77.777777777777771</v>
      </c>
    </row>
    <row r="36" spans="1:15" ht="15.75" customHeight="1">
      <c r="A36" s="8"/>
      <c r="B36" s="13"/>
      <c r="C36" s="13"/>
      <c r="D36" s="13" t="s">
        <v>33</v>
      </c>
      <c r="E36" s="9">
        <v>10</v>
      </c>
      <c r="F36" s="34">
        <f t="shared" si="0"/>
        <v>6</v>
      </c>
      <c r="G36" s="8">
        <v>3</v>
      </c>
      <c r="H36" s="10">
        <v>3</v>
      </c>
      <c r="I36" s="8">
        <v>0</v>
      </c>
      <c r="J36" s="8">
        <v>0</v>
      </c>
      <c r="K36" s="11">
        <f t="shared" ref="K36" si="19">100/F36*(G36+H36+I36)</f>
        <v>100</v>
      </c>
      <c r="L36" s="11">
        <f t="shared" ref="L36" si="20">100/F36*(H36+G36)</f>
        <v>100</v>
      </c>
      <c r="M36" s="11">
        <f t="shared" ref="M36" si="21">(G36*100+H36*64+I36*36+J36*16)/F36</f>
        <v>82</v>
      </c>
      <c r="N36" s="11">
        <f t="shared" ref="N36" si="22">(G36*5+H36*4+I36*3+J36*2)/F36</f>
        <v>4.5</v>
      </c>
      <c r="O36" s="11">
        <f t="shared" ref="O36" si="23">(G36*100+H36*80)/F36</f>
        <v>90</v>
      </c>
    </row>
    <row r="37" spans="1:15" s="6" customFormat="1" ht="15.75" customHeight="1">
      <c r="A37" s="8"/>
      <c r="B37" s="13"/>
      <c r="C37" s="13"/>
      <c r="D37" s="13" t="s">
        <v>36</v>
      </c>
      <c r="E37" s="9">
        <v>11</v>
      </c>
      <c r="F37" s="34">
        <f t="shared" si="0"/>
        <v>9</v>
      </c>
      <c r="G37" s="8">
        <v>4</v>
      </c>
      <c r="H37" s="10">
        <v>3</v>
      </c>
      <c r="I37" s="8">
        <v>2</v>
      </c>
      <c r="J37" s="8">
        <v>0</v>
      </c>
      <c r="K37" s="11">
        <f t="shared" si="1"/>
        <v>100</v>
      </c>
      <c r="L37" s="11">
        <f t="shared" si="2"/>
        <v>77.777777777777771</v>
      </c>
      <c r="M37" s="11">
        <f t="shared" si="3"/>
        <v>73.777777777777771</v>
      </c>
      <c r="N37" s="11">
        <f t="shared" si="4"/>
        <v>4.2222222222222223</v>
      </c>
      <c r="O37" s="11">
        <f t="shared" si="5"/>
        <v>71.111111111111114</v>
      </c>
    </row>
    <row r="38" spans="1:15" s="7" customFormat="1" ht="15.75" customHeight="1">
      <c r="A38" s="12"/>
      <c r="B38" s="13"/>
      <c r="C38" s="13"/>
      <c r="D38" s="13"/>
      <c r="E38" s="13">
        <f>SUM(E33:E37)</f>
        <v>60</v>
      </c>
      <c r="F38" s="13">
        <f>SUM(F33:F37)</f>
        <v>42</v>
      </c>
      <c r="G38" s="13">
        <f t="shared" ref="G38:J38" si="24">SUM(G33:G37)</f>
        <v>16</v>
      </c>
      <c r="H38" s="13">
        <f t="shared" si="24"/>
        <v>17</v>
      </c>
      <c r="I38" s="13">
        <f t="shared" si="24"/>
        <v>7</v>
      </c>
      <c r="J38" s="13">
        <f t="shared" si="24"/>
        <v>2</v>
      </c>
      <c r="K38" s="14">
        <f t="shared" si="1"/>
        <v>95.238095238095241</v>
      </c>
      <c r="L38" s="14">
        <f t="shared" si="2"/>
        <v>78.571428571428569</v>
      </c>
      <c r="M38" s="14">
        <f t="shared" si="3"/>
        <v>70.761904761904759</v>
      </c>
      <c r="N38" s="14">
        <f t="shared" si="4"/>
        <v>4.1190476190476186</v>
      </c>
      <c r="O38" s="23">
        <f t="shared" si="5"/>
        <v>70.476190476190482</v>
      </c>
    </row>
    <row r="39" spans="1:15" s="15" customFormat="1" ht="15.75" customHeight="1">
      <c r="A39" s="8"/>
      <c r="B39" s="13"/>
      <c r="C39" s="13" t="s">
        <v>42</v>
      </c>
      <c r="D39" s="13" t="s">
        <v>32</v>
      </c>
      <c r="E39" s="9">
        <v>4</v>
      </c>
      <c r="F39" s="34">
        <f t="shared" si="0"/>
        <v>5</v>
      </c>
      <c r="G39" s="8">
        <v>2</v>
      </c>
      <c r="H39" s="10">
        <v>0</v>
      </c>
      <c r="I39" s="8">
        <v>3</v>
      </c>
      <c r="J39" s="8">
        <v>0</v>
      </c>
      <c r="K39" s="11">
        <f t="shared" si="1"/>
        <v>100</v>
      </c>
      <c r="L39" s="11">
        <f t="shared" si="2"/>
        <v>40</v>
      </c>
      <c r="M39" s="11">
        <f t="shared" si="3"/>
        <v>61.6</v>
      </c>
      <c r="N39" s="11">
        <f t="shared" si="4"/>
        <v>3.8</v>
      </c>
      <c r="O39" s="11">
        <f t="shared" si="5"/>
        <v>40</v>
      </c>
    </row>
    <row r="40" spans="1:15" s="16" customFormat="1" ht="15.75" customHeight="1">
      <c r="A40" s="8"/>
      <c r="B40" s="13"/>
      <c r="C40" s="13"/>
      <c r="D40" s="13" t="s">
        <v>35</v>
      </c>
      <c r="E40" s="9">
        <v>14</v>
      </c>
      <c r="F40" s="34">
        <f t="shared" si="0"/>
        <v>13</v>
      </c>
      <c r="G40" s="8">
        <v>1</v>
      </c>
      <c r="H40" s="10">
        <v>4</v>
      </c>
      <c r="I40" s="8">
        <v>3</v>
      </c>
      <c r="J40" s="8">
        <v>5</v>
      </c>
      <c r="K40" s="11">
        <f t="shared" si="1"/>
        <v>61.53846153846154</v>
      </c>
      <c r="L40" s="11">
        <f t="shared" si="2"/>
        <v>38.46153846153846</v>
      </c>
      <c r="M40" s="11">
        <f t="shared" si="3"/>
        <v>41.846153846153847</v>
      </c>
      <c r="N40" s="11">
        <f t="shared" si="4"/>
        <v>3.0769230769230771</v>
      </c>
      <c r="O40" s="11">
        <f t="shared" si="5"/>
        <v>32.307692307692307</v>
      </c>
    </row>
    <row r="41" spans="1:15" s="39" customFormat="1" ht="15.75" customHeight="1">
      <c r="A41" s="12"/>
      <c r="B41" s="13"/>
      <c r="C41" s="13"/>
      <c r="D41" s="13"/>
      <c r="E41" s="13">
        <f t="shared" ref="E41:J41" si="25">SUM(E39:E40)</f>
        <v>18</v>
      </c>
      <c r="F41" s="13">
        <f>SUM(F39:F40)</f>
        <v>18</v>
      </c>
      <c r="G41" s="13">
        <f t="shared" si="25"/>
        <v>3</v>
      </c>
      <c r="H41" s="13">
        <f t="shared" si="25"/>
        <v>4</v>
      </c>
      <c r="I41" s="13">
        <f t="shared" si="25"/>
        <v>6</v>
      </c>
      <c r="J41" s="13">
        <f t="shared" si="25"/>
        <v>5</v>
      </c>
      <c r="K41" s="14">
        <f t="shared" si="1"/>
        <v>72.222222222222214</v>
      </c>
      <c r="L41" s="14">
        <f t="shared" si="2"/>
        <v>38.888888888888886</v>
      </c>
      <c r="M41" s="14">
        <f t="shared" si="3"/>
        <v>47.333333333333336</v>
      </c>
      <c r="N41" s="14">
        <f t="shared" si="4"/>
        <v>3.2777777777777777</v>
      </c>
      <c r="O41" s="23">
        <f t="shared" si="5"/>
        <v>34.444444444444443</v>
      </c>
    </row>
    <row r="42" spans="1:15" ht="15.75" customHeight="1">
      <c r="A42" s="8"/>
      <c r="B42" s="13"/>
      <c r="C42" s="13" t="s">
        <v>16</v>
      </c>
      <c r="D42" s="13" t="s">
        <v>23</v>
      </c>
      <c r="E42" s="9">
        <v>11</v>
      </c>
      <c r="F42" s="34">
        <f t="shared" si="0"/>
        <v>10</v>
      </c>
      <c r="G42" s="8">
        <v>2</v>
      </c>
      <c r="H42" s="10">
        <v>1</v>
      </c>
      <c r="I42" s="8">
        <v>4</v>
      </c>
      <c r="J42" s="8">
        <v>3</v>
      </c>
      <c r="K42" s="11">
        <f t="shared" si="1"/>
        <v>70</v>
      </c>
      <c r="L42" s="11">
        <f t="shared" si="2"/>
        <v>30</v>
      </c>
      <c r="M42" s="11">
        <f t="shared" si="3"/>
        <v>45.6</v>
      </c>
      <c r="N42" s="11">
        <f t="shared" si="4"/>
        <v>3.2</v>
      </c>
      <c r="O42" s="11">
        <f t="shared" si="5"/>
        <v>28</v>
      </c>
    </row>
    <row r="43" spans="1:15" ht="15.75" customHeight="1">
      <c r="A43" s="8"/>
      <c r="B43" s="13"/>
      <c r="C43" s="13"/>
      <c r="D43" s="13" t="s">
        <v>40</v>
      </c>
      <c r="E43" s="9">
        <v>10</v>
      </c>
      <c r="F43" s="34">
        <f t="shared" si="0"/>
        <v>9</v>
      </c>
      <c r="G43" s="8">
        <v>2</v>
      </c>
      <c r="H43" s="10">
        <v>5</v>
      </c>
      <c r="I43" s="8">
        <v>1</v>
      </c>
      <c r="J43" s="8">
        <v>1</v>
      </c>
      <c r="K43" s="11">
        <f t="shared" si="1"/>
        <v>88.888888888888886</v>
      </c>
      <c r="L43" s="11">
        <f t="shared" si="2"/>
        <v>77.777777777777771</v>
      </c>
      <c r="M43" s="11">
        <f t="shared" si="3"/>
        <v>63.555555555555557</v>
      </c>
      <c r="N43" s="11">
        <f t="shared" si="4"/>
        <v>3.8888888888888888</v>
      </c>
      <c r="O43" s="11">
        <f t="shared" si="5"/>
        <v>66.666666666666671</v>
      </c>
    </row>
    <row r="44" spans="1:15" ht="15.75" customHeight="1">
      <c r="A44" s="8"/>
      <c r="B44" s="13"/>
      <c r="C44" s="13"/>
      <c r="D44" s="13" t="s">
        <v>29</v>
      </c>
      <c r="E44" s="9">
        <v>8</v>
      </c>
      <c r="F44" s="34">
        <f t="shared" si="0"/>
        <v>5</v>
      </c>
      <c r="G44" s="8">
        <v>3</v>
      </c>
      <c r="H44" s="10">
        <v>2</v>
      </c>
      <c r="I44" s="8">
        <v>0</v>
      </c>
      <c r="J44" s="8">
        <v>0</v>
      </c>
      <c r="K44" s="11">
        <f t="shared" si="1"/>
        <v>100</v>
      </c>
      <c r="L44" s="11">
        <f t="shared" si="2"/>
        <v>100</v>
      </c>
      <c r="M44" s="11">
        <f t="shared" si="3"/>
        <v>85.6</v>
      </c>
      <c r="N44" s="11">
        <f t="shared" si="4"/>
        <v>4.5999999999999996</v>
      </c>
      <c r="O44" s="11">
        <f t="shared" si="5"/>
        <v>92</v>
      </c>
    </row>
    <row r="45" spans="1:15" ht="15.75" customHeight="1">
      <c r="A45" s="8"/>
      <c r="B45" s="13"/>
      <c r="C45" s="13"/>
      <c r="D45" s="13" t="s">
        <v>26</v>
      </c>
      <c r="E45" s="9">
        <v>2</v>
      </c>
      <c r="F45" s="34">
        <f t="shared" si="0"/>
        <v>2</v>
      </c>
      <c r="G45" s="8">
        <v>1</v>
      </c>
      <c r="H45" s="10">
        <v>1</v>
      </c>
      <c r="I45" s="8">
        <v>0</v>
      </c>
      <c r="J45" s="8">
        <v>0</v>
      </c>
      <c r="K45" s="11">
        <f t="shared" si="1"/>
        <v>100</v>
      </c>
      <c r="L45" s="11">
        <f t="shared" si="2"/>
        <v>100</v>
      </c>
      <c r="M45" s="11">
        <f t="shared" si="3"/>
        <v>82</v>
      </c>
      <c r="N45" s="11">
        <f t="shared" si="4"/>
        <v>4.5</v>
      </c>
      <c r="O45" s="11">
        <f t="shared" si="5"/>
        <v>90</v>
      </c>
    </row>
    <row r="46" spans="1:15" ht="15.75" customHeight="1">
      <c r="A46" s="8"/>
      <c r="B46" s="13"/>
      <c r="C46" s="13"/>
      <c r="D46" s="13" t="s">
        <v>27</v>
      </c>
      <c r="E46" s="9">
        <v>11</v>
      </c>
      <c r="F46" s="34">
        <f t="shared" si="0"/>
        <v>10</v>
      </c>
      <c r="G46" s="8">
        <v>5</v>
      </c>
      <c r="H46" s="10">
        <v>2</v>
      </c>
      <c r="I46" s="8">
        <v>3</v>
      </c>
      <c r="J46" s="8">
        <v>0</v>
      </c>
      <c r="K46" s="11">
        <f t="shared" si="1"/>
        <v>100</v>
      </c>
      <c r="L46" s="11">
        <f t="shared" si="2"/>
        <v>70</v>
      </c>
      <c r="M46" s="11">
        <f t="shared" si="3"/>
        <v>73.599999999999994</v>
      </c>
      <c r="N46" s="11">
        <f t="shared" si="4"/>
        <v>4.2</v>
      </c>
      <c r="O46" s="11">
        <f t="shared" si="5"/>
        <v>66</v>
      </c>
    </row>
    <row r="47" spans="1:15" ht="15.75" customHeight="1">
      <c r="A47" s="8"/>
      <c r="B47" s="13"/>
      <c r="C47" s="13"/>
      <c r="D47" s="13" t="s">
        <v>60</v>
      </c>
      <c r="E47" s="9">
        <v>8</v>
      </c>
      <c r="F47" s="34">
        <f t="shared" si="0"/>
        <v>7</v>
      </c>
      <c r="G47" s="8">
        <v>0</v>
      </c>
      <c r="H47" s="10">
        <v>4</v>
      </c>
      <c r="I47" s="8">
        <v>2</v>
      </c>
      <c r="J47" s="8">
        <v>1</v>
      </c>
      <c r="K47" s="11">
        <f t="shared" si="1"/>
        <v>85.714285714285722</v>
      </c>
      <c r="L47" s="11">
        <f t="shared" si="2"/>
        <v>57.142857142857146</v>
      </c>
      <c r="M47" s="11">
        <f t="shared" si="3"/>
        <v>49.142857142857146</v>
      </c>
      <c r="N47" s="11">
        <f t="shared" si="4"/>
        <v>3.4285714285714284</v>
      </c>
      <c r="O47" s="11">
        <f t="shared" si="5"/>
        <v>45.714285714285715</v>
      </c>
    </row>
    <row r="48" spans="1:15" ht="15.75" customHeight="1">
      <c r="A48" s="8"/>
      <c r="B48" s="13"/>
      <c r="C48" s="13"/>
      <c r="D48" s="13" t="s">
        <v>56</v>
      </c>
      <c r="E48" s="9">
        <v>12</v>
      </c>
      <c r="F48" s="34">
        <f t="shared" si="0"/>
        <v>8</v>
      </c>
      <c r="G48" s="8">
        <v>1</v>
      </c>
      <c r="H48" s="10">
        <v>4</v>
      </c>
      <c r="I48" s="8">
        <v>2</v>
      </c>
      <c r="J48" s="8">
        <v>1</v>
      </c>
      <c r="K48" s="11">
        <f t="shared" si="1"/>
        <v>87.5</v>
      </c>
      <c r="L48" s="11">
        <f t="shared" si="2"/>
        <v>62.5</v>
      </c>
      <c r="M48" s="11">
        <f t="shared" si="3"/>
        <v>55.5</v>
      </c>
      <c r="N48" s="11">
        <f t="shared" si="4"/>
        <v>3.625</v>
      </c>
      <c r="O48" s="11">
        <f t="shared" si="5"/>
        <v>52.5</v>
      </c>
    </row>
    <row r="49" spans="1:15" ht="15.75" customHeight="1">
      <c r="A49" s="8"/>
      <c r="B49" s="13"/>
      <c r="C49" s="13"/>
      <c r="D49" s="13" t="s">
        <v>25</v>
      </c>
      <c r="E49" s="9">
        <v>11</v>
      </c>
      <c r="F49" s="34">
        <f t="shared" si="0"/>
        <v>8</v>
      </c>
      <c r="G49" s="8">
        <v>2</v>
      </c>
      <c r="H49" s="10">
        <v>6</v>
      </c>
      <c r="I49" s="8">
        <v>0</v>
      </c>
      <c r="J49" s="8">
        <v>0</v>
      </c>
      <c r="K49" s="11">
        <f t="shared" si="1"/>
        <v>100</v>
      </c>
      <c r="L49" s="11">
        <f t="shared" si="2"/>
        <v>100</v>
      </c>
      <c r="M49" s="11">
        <f t="shared" si="3"/>
        <v>73</v>
      </c>
      <c r="N49" s="11">
        <f t="shared" si="4"/>
        <v>4.25</v>
      </c>
      <c r="O49" s="11">
        <f t="shared" si="5"/>
        <v>85</v>
      </c>
    </row>
    <row r="50" spans="1:15" ht="15.75" customHeight="1">
      <c r="A50" s="8"/>
      <c r="B50" s="13"/>
      <c r="C50" s="13"/>
      <c r="D50" s="13" t="s">
        <v>24</v>
      </c>
      <c r="E50" s="9">
        <v>11</v>
      </c>
      <c r="F50" s="34">
        <f t="shared" si="0"/>
        <v>9</v>
      </c>
      <c r="G50" s="8">
        <v>3</v>
      </c>
      <c r="H50" s="10">
        <v>3</v>
      </c>
      <c r="I50" s="8">
        <v>2</v>
      </c>
      <c r="J50" s="8">
        <v>1</v>
      </c>
      <c r="K50" s="11">
        <f t="shared" si="1"/>
        <v>88.888888888888886</v>
      </c>
      <c r="L50" s="11">
        <f t="shared" si="2"/>
        <v>66.666666666666657</v>
      </c>
      <c r="M50" s="11">
        <f t="shared" si="3"/>
        <v>64.444444444444443</v>
      </c>
      <c r="N50" s="11">
        <f t="shared" si="4"/>
        <v>3.8888888888888888</v>
      </c>
      <c r="O50" s="11">
        <f t="shared" si="5"/>
        <v>60</v>
      </c>
    </row>
    <row r="51" spans="1:15" ht="15.75" customHeight="1">
      <c r="A51" s="8"/>
      <c r="B51" s="13"/>
      <c r="C51" s="13"/>
      <c r="D51" s="13" t="s">
        <v>56</v>
      </c>
      <c r="E51" s="9">
        <v>5</v>
      </c>
      <c r="F51" s="34">
        <f t="shared" si="0"/>
        <v>5</v>
      </c>
      <c r="G51" s="8">
        <v>2</v>
      </c>
      <c r="H51" s="10">
        <v>3</v>
      </c>
      <c r="I51" s="8">
        <v>0</v>
      </c>
      <c r="J51" s="8">
        <v>0</v>
      </c>
      <c r="K51" s="11">
        <f t="shared" si="1"/>
        <v>100</v>
      </c>
      <c r="L51" s="11">
        <f t="shared" si="2"/>
        <v>100</v>
      </c>
      <c r="M51" s="11">
        <f t="shared" si="3"/>
        <v>78.400000000000006</v>
      </c>
      <c r="N51" s="11">
        <f t="shared" si="4"/>
        <v>4.4000000000000004</v>
      </c>
      <c r="O51" s="11">
        <f t="shared" si="5"/>
        <v>88</v>
      </c>
    </row>
    <row r="52" spans="1:15" ht="15.75" customHeight="1">
      <c r="A52" s="8"/>
      <c r="B52" s="13"/>
      <c r="C52" s="13"/>
      <c r="D52" s="13" t="s">
        <v>58</v>
      </c>
      <c r="E52" s="9">
        <v>16</v>
      </c>
      <c r="F52" s="34">
        <f t="shared" si="0"/>
        <v>9</v>
      </c>
      <c r="G52" s="8">
        <v>0</v>
      </c>
      <c r="H52" s="10">
        <v>3</v>
      </c>
      <c r="I52" s="8">
        <v>2</v>
      </c>
      <c r="J52" s="8">
        <v>4</v>
      </c>
      <c r="K52" s="11">
        <f t="shared" si="1"/>
        <v>55.555555555555557</v>
      </c>
      <c r="L52" s="11">
        <f t="shared" si="2"/>
        <v>33.333333333333329</v>
      </c>
      <c r="M52" s="11">
        <f t="shared" si="3"/>
        <v>36.444444444444443</v>
      </c>
      <c r="N52" s="11">
        <f t="shared" si="4"/>
        <v>2.8888888888888888</v>
      </c>
      <c r="O52" s="11">
        <f t="shared" si="5"/>
        <v>26.666666666666668</v>
      </c>
    </row>
    <row r="53" spans="1:15" s="6" customFormat="1" ht="15.75" customHeight="1">
      <c r="A53" s="12"/>
      <c r="B53" s="13"/>
      <c r="C53" s="13"/>
      <c r="D53" s="13"/>
      <c r="E53" s="13">
        <f t="shared" ref="E53:J53" si="26">SUM(E42:E52)</f>
        <v>105</v>
      </c>
      <c r="F53" s="13">
        <f t="shared" si="26"/>
        <v>82</v>
      </c>
      <c r="G53" s="13">
        <f t="shared" si="26"/>
        <v>21</v>
      </c>
      <c r="H53" s="13">
        <f t="shared" si="26"/>
        <v>34</v>
      </c>
      <c r="I53" s="13">
        <f t="shared" si="26"/>
        <v>16</v>
      </c>
      <c r="J53" s="13">
        <f t="shared" si="26"/>
        <v>11</v>
      </c>
      <c r="K53" s="14">
        <f t="shared" si="1"/>
        <v>86.58536585365853</v>
      </c>
      <c r="L53" s="14">
        <f t="shared" si="2"/>
        <v>67.073170731707322</v>
      </c>
      <c r="M53" s="14">
        <f t="shared" si="3"/>
        <v>61.31707317073171</v>
      </c>
      <c r="N53" s="14">
        <f t="shared" si="4"/>
        <v>3.7926829268292681</v>
      </c>
      <c r="O53" s="23">
        <f t="shared" si="5"/>
        <v>58.780487804878049</v>
      </c>
    </row>
    <row r="54" spans="1:15" s="7" customFormat="1" ht="15.75" customHeight="1">
      <c r="A54" s="12"/>
      <c r="B54" s="13"/>
      <c r="C54" s="13"/>
      <c r="D54" s="13"/>
      <c r="E54" s="13">
        <f>E53+E41+E38</f>
        <v>183</v>
      </c>
      <c r="F54" s="13">
        <f t="shared" ref="F54:J54" si="27">F53+F41+F38</f>
        <v>142</v>
      </c>
      <c r="G54" s="13">
        <f t="shared" si="27"/>
        <v>40</v>
      </c>
      <c r="H54" s="13">
        <f t="shared" si="27"/>
        <v>55</v>
      </c>
      <c r="I54" s="13">
        <f t="shared" si="27"/>
        <v>29</v>
      </c>
      <c r="J54" s="13">
        <f t="shared" si="27"/>
        <v>18</v>
      </c>
      <c r="K54" s="14">
        <f t="shared" si="1"/>
        <v>87.323943661971825</v>
      </c>
      <c r="L54" s="14">
        <f t="shared" si="2"/>
        <v>66.901408450704224</v>
      </c>
      <c r="M54" s="14">
        <f t="shared" si="3"/>
        <v>62.338028169014088</v>
      </c>
      <c r="N54" s="14">
        <f t="shared" si="4"/>
        <v>3.823943661971831</v>
      </c>
      <c r="O54" s="23">
        <f t="shared" si="5"/>
        <v>59.154929577464792</v>
      </c>
    </row>
    <row r="55" spans="1:15" ht="15.75" customHeight="1">
      <c r="A55" s="8"/>
      <c r="B55" s="13" t="s">
        <v>7</v>
      </c>
      <c r="C55" s="13" t="s">
        <v>8</v>
      </c>
      <c r="D55" s="13" t="s">
        <v>29</v>
      </c>
      <c r="E55" s="9">
        <v>15</v>
      </c>
      <c r="F55" s="34">
        <f t="shared" si="0"/>
        <v>13</v>
      </c>
      <c r="G55" s="8">
        <v>3</v>
      </c>
      <c r="H55" s="10">
        <v>7</v>
      </c>
      <c r="I55" s="8">
        <v>3</v>
      </c>
      <c r="J55" s="8">
        <v>0</v>
      </c>
      <c r="K55" s="11">
        <f t="shared" si="1"/>
        <v>100</v>
      </c>
      <c r="L55" s="11">
        <f t="shared" si="2"/>
        <v>76.92307692307692</v>
      </c>
      <c r="M55" s="11">
        <f t="shared" si="3"/>
        <v>65.84615384615384</v>
      </c>
      <c r="N55" s="11">
        <f t="shared" si="4"/>
        <v>4</v>
      </c>
      <c r="O55" s="11">
        <f t="shared" si="5"/>
        <v>66.15384615384616</v>
      </c>
    </row>
    <row r="56" spans="1:15" ht="15.75" customHeight="1">
      <c r="A56" s="8"/>
      <c r="B56" s="13"/>
      <c r="C56" s="13"/>
      <c r="D56" s="13" t="s">
        <v>26</v>
      </c>
      <c r="E56" s="9">
        <v>14</v>
      </c>
      <c r="F56" s="34">
        <f t="shared" si="0"/>
        <v>11</v>
      </c>
      <c r="G56" s="8">
        <v>2</v>
      </c>
      <c r="H56" s="10">
        <v>2</v>
      </c>
      <c r="I56" s="8">
        <v>4</v>
      </c>
      <c r="J56" s="8">
        <v>3</v>
      </c>
      <c r="K56" s="11">
        <f>100/F56*(G56+H56+I56)</f>
        <v>72.727272727272734</v>
      </c>
      <c r="L56" s="11">
        <f t="shared" si="2"/>
        <v>36.363636363636367</v>
      </c>
      <c r="M56" s="11">
        <f t="shared" si="3"/>
        <v>47.272727272727273</v>
      </c>
      <c r="N56" s="11">
        <f t="shared" si="4"/>
        <v>3.2727272727272729</v>
      </c>
      <c r="O56" s="11">
        <f t="shared" si="5"/>
        <v>32.727272727272727</v>
      </c>
    </row>
    <row r="57" spans="1:15" ht="15.75" customHeight="1">
      <c r="A57" s="8"/>
      <c r="B57" s="13"/>
      <c r="C57" s="13"/>
      <c r="D57" s="13" t="s">
        <v>41</v>
      </c>
      <c r="E57" s="9">
        <v>12</v>
      </c>
      <c r="F57" s="34">
        <f t="shared" si="0"/>
        <v>11</v>
      </c>
      <c r="G57" s="8">
        <v>1</v>
      </c>
      <c r="H57" s="10">
        <v>3</v>
      </c>
      <c r="I57" s="8">
        <v>4</v>
      </c>
      <c r="J57" s="8">
        <v>3</v>
      </c>
      <c r="K57" s="11">
        <f t="shared" si="1"/>
        <v>72.727272727272734</v>
      </c>
      <c r="L57" s="11">
        <f t="shared" si="2"/>
        <v>36.363636363636367</v>
      </c>
      <c r="M57" s="11">
        <f t="shared" si="3"/>
        <v>44</v>
      </c>
      <c r="N57" s="11">
        <f t="shared" si="4"/>
        <v>3.1818181818181817</v>
      </c>
      <c r="O57" s="11">
        <f t="shared" si="5"/>
        <v>30.90909090909091</v>
      </c>
    </row>
    <row r="58" spans="1:15" ht="15.75" customHeight="1">
      <c r="A58" s="8"/>
      <c r="B58" s="13"/>
      <c r="C58" s="13"/>
      <c r="D58" s="13" t="s">
        <v>33</v>
      </c>
      <c r="E58" s="9">
        <v>17</v>
      </c>
      <c r="F58" s="34">
        <f t="shared" si="0"/>
        <v>15</v>
      </c>
      <c r="G58" s="8">
        <v>2</v>
      </c>
      <c r="H58" s="10">
        <v>2</v>
      </c>
      <c r="I58" s="8">
        <v>7</v>
      </c>
      <c r="J58" s="8">
        <v>4</v>
      </c>
      <c r="K58" s="11">
        <f t="shared" si="1"/>
        <v>73.333333333333343</v>
      </c>
      <c r="L58" s="11">
        <f t="shared" si="2"/>
        <v>26.666666666666668</v>
      </c>
      <c r="M58" s="11">
        <f t="shared" si="3"/>
        <v>42.93333333333333</v>
      </c>
      <c r="N58" s="11">
        <f t="shared" si="4"/>
        <v>3.1333333333333333</v>
      </c>
      <c r="O58" s="11">
        <f t="shared" si="5"/>
        <v>24</v>
      </c>
    </row>
    <row r="59" spans="1:15" ht="15.75" customHeight="1">
      <c r="A59" s="8"/>
      <c r="B59" s="13"/>
      <c r="C59" s="13"/>
      <c r="D59" s="13" t="s">
        <v>36</v>
      </c>
      <c r="E59" s="9">
        <v>17</v>
      </c>
      <c r="F59" s="34">
        <f t="shared" si="0"/>
        <v>15</v>
      </c>
      <c r="G59" s="8">
        <v>0</v>
      </c>
      <c r="H59" s="10">
        <v>4</v>
      </c>
      <c r="I59" s="8">
        <v>5</v>
      </c>
      <c r="J59" s="8">
        <v>6</v>
      </c>
      <c r="K59" s="11">
        <f t="shared" si="1"/>
        <v>60</v>
      </c>
      <c r="L59" s="11">
        <f t="shared" si="2"/>
        <v>26.666666666666668</v>
      </c>
      <c r="M59" s="11">
        <f t="shared" si="3"/>
        <v>35.466666666666669</v>
      </c>
      <c r="N59" s="11">
        <f t="shared" si="4"/>
        <v>2.8666666666666667</v>
      </c>
      <c r="O59" s="11">
        <f t="shared" si="5"/>
        <v>21.333333333333332</v>
      </c>
    </row>
    <row r="60" spans="1:15" ht="15.75" customHeight="1">
      <c r="A60" s="8"/>
      <c r="B60" s="13"/>
      <c r="C60" s="13"/>
      <c r="D60" s="13" t="s">
        <v>30</v>
      </c>
      <c r="E60" s="9">
        <v>17</v>
      </c>
      <c r="F60" s="34">
        <f t="shared" si="0"/>
        <v>15</v>
      </c>
      <c r="G60" s="8">
        <v>3</v>
      </c>
      <c r="H60" s="10">
        <v>3</v>
      </c>
      <c r="I60" s="8">
        <v>4</v>
      </c>
      <c r="J60" s="8">
        <v>5</v>
      </c>
      <c r="K60" s="11">
        <f t="shared" si="1"/>
        <v>66.666666666666671</v>
      </c>
      <c r="L60" s="11">
        <f t="shared" si="2"/>
        <v>40</v>
      </c>
      <c r="M60" s="11">
        <f t="shared" si="3"/>
        <v>47.733333333333334</v>
      </c>
      <c r="N60" s="11">
        <f t="shared" si="4"/>
        <v>3.2666666666666666</v>
      </c>
      <c r="O60" s="11">
        <f t="shared" si="5"/>
        <v>36</v>
      </c>
    </row>
    <row r="61" spans="1:15" ht="15.75" customHeight="1">
      <c r="A61" s="8"/>
      <c r="B61" s="13"/>
      <c r="C61" s="13"/>
      <c r="D61" s="13" t="s">
        <v>25</v>
      </c>
      <c r="E61" s="9">
        <v>16</v>
      </c>
      <c r="F61" s="34">
        <f t="shared" si="0"/>
        <v>10</v>
      </c>
      <c r="G61" s="8">
        <v>1</v>
      </c>
      <c r="H61" s="10">
        <v>3</v>
      </c>
      <c r="I61" s="8">
        <v>6</v>
      </c>
      <c r="J61" s="8">
        <v>0</v>
      </c>
      <c r="K61" s="11">
        <f t="shared" si="1"/>
        <v>100</v>
      </c>
      <c r="L61" s="11">
        <f t="shared" si="2"/>
        <v>40</v>
      </c>
      <c r="M61" s="11">
        <f t="shared" si="3"/>
        <v>50.8</v>
      </c>
      <c r="N61" s="11">
        <f t="shared" si="4"/>
        <v>3.5</v>
      </c>
      <c r="O61" s="11">
        <f t="shared" si="5"/>
        <v>34</v>
      </c>
    </row>
    <row r="62" spans="1:15" ht="15.75" customHeight="1">
      <c r="A62" s="8"/>
      <c r="B62" s="13"/>
      <c r="C62" s="13"/>
      <c r="D62" s="13" t="s">
        <v>24</v>
      </c>
      <c r="E62" s="9">
        <v>17</v>
      </c>
      <c r="F62" s="34">
        <f t="shared" si="0"/>
        <v>16</v>
      </c>
      <c r="G62" s="8">
        <v>1</v>
      </c>
      <c r="H62" s="10">
        <v>4</v>
      </c>
      <c r="I62" s="8">
        <v>7</v>
      </c>
      <c r="J62" s="8">
        <v>4</v>
      </c>
      <c r="K62" s="11">
        <f t="shared" si="1"/>
        <v>75</v>
      </c>
      <c r="L62" s="11">
        <f t="shared" si="2"/>
        <v>31.25</v>
      </c>
      <c r="M62" s="11">
        <f t="shared" si="3"/>
        <v>42</v>
      </c>
      <c r="N62" s="11">
        <f t="shared" si="4"/>
        <v>3.125</v>
      </c>
      <c r="O62" s="11">
        <f t="shared" si="5"/>
        <v>26.25</v>
      </c>
    </row>
    <row r="63" spans="1:15" ht="15.75" customHeight="1">
      <c r="A63" s="8"/>
      <c r="B63" s="13"/>
      <c r="C63" s="13"/>
      <c r="D63" s="13" t="s">
        <v>56</v>
      </c>
      <c r="E63" s="9">
        <v>20</v>
      </c>
      <c r="F63" s="34">
        <f t="shared" si="0"/>
        <v>19</v>
      </c>
      <c r="G63" s="8">
        <v>4</v>
      </c>
      <c r="H63" s="10">
        <v>8</v>
      </c>
      <c r="I63" s="8">
        <v>4</v>
      </c>
      <c r="J63" s="8">
        <v>3</v>
      </c>
      <c r="K63" s="11">
        <f t="shared" si="1"/>
        <v>84.21052631578948</v>
      </c>
      <c r="L63" s="11">
        <f t="shared" si="2"/>
        <v>63.15789473684211</v>
      </c>
      <c r="M63" s="11">
        <f t="shared" si="3"/>
        <v>58.10526315789474</v>
      </c>
      <c r="N63" s="11">
        <f t="shared" si="4"/>
        <v>3.6842105263157894</v>
      </c>
      <c r="O63" s="11">
        <f t="shared" si="5"/>
        <v>54.736842105263158</v>
      </c>
    </row>
    <row r="64" spans="1:15" ht="15.75" customHeight="1">
      <c r="A64" s="8"/>
      <c r="B64" s="13"/>
      <c r="C64" s="13"/>
      <c r="D64" s="13" t="s">
        <v>58</v>
      </c>
      <c r="E64" s="9">
        <v>16</v>
      </c>
      <c r="F64" s="34">
        <f t="shared" si="0"/>
        <v>15</v>
      </c>
      <c r="G64" s="8">
        <v>0</v>
      </c>
      <c r="H64" s="10">
        <v>2</v>
      </c>
      <c r="I64" s="8">
        <v>8</v>
      </c>
      <c r="J64" s="8">
        <v>5</v>
      </c>
      <c r="K64" s="11">
        <f t="shared" si="1"/>
        <v>66.666666666666671</v>
      </c>
      <c r="L64" s="11">
        <f t="shared" si="2"/>
        <v>13.333333333333334</v>
      </c>
      <c r="M64" s="11">
        <f t="shared" si="3"/>
        <v>33.06666666666667</v>
      </c>
      <c r="N64" s="11">
        <f t="shared" si="4"/>
        <v>2.8</v>
      </c>
      <c r="O64" s="11">
        <f t="shared" si="5"/>
        <v>10.666666666666666</v>
      </c>
    </row>
    <row r="65" spans="1:15" s="6" customFormat="1" ht="15.75" customHeight="1">
      <c r="A65" s="8"/>
      <c r="B65" s="13"/>
      <c r="C65" s="13"/>
      <c r="D65" s="13">
        <v>10</v>
      </c>
      <c r="E65" s="9">
        <v>18</v>
      </c>
      <c r="F65" s="34">
        <f t="shared" si="0"/>
        <v>17</v>
      </c>
      <c r="G65" s="8">
        <v>7</v>
      </c>
      <c r="H65" s="10">
        <v>7</v>
      </c>
      <c r="I65" s="8">
        <v>3</v>
      </c>
      <c r="J65" s="8">
        <v>0</v>
      </c>
      <c r="K65" s="11">
        <f t="shared" si="1"/>
        <v>100</v>
      </c>
      <c r="L65" s="11">
        <f t="shared" si="2"/>
        <v>82.352941176470594</v>
      </c>
      <c r="M65" s="11">
        <f t="shared" si="3"/>
        <v>73.882352941176464</v>
      </c>
      <c r="N65" s="11">
        <f t="shared" si="4"/>
        <v>4.2352941176470589</v>
      </c>
      <c r="O65" s="11">
        <f t="shared" si="5"/>
        <v>74.117647058823536</v>
      </c>
    </row>
    <row r="66" spans="1:15" ht="15.75" customHeight="1">
      <c r="A66" s="8"/>
      <c r="B66" s="13"/>
      <c r="C66" s="13"/>
      <c r="D66" s="13">
        <v>11</v>
      </c>
      <c r="E66" s="9">
        <v>16</v>
      </c>
      <c r="F66" s="34">
        <f t="shared" si="0"/>
        <v>16</v>
      </c>
      <c r="G66" s="8">
        <v>5</v>
      </c>
      <c r="H66" s="10">
        <v>8</v>
      </c>
      <c r="I66" s="8">
        <v>1</v>
      </c>
      <c r="J66" s="8">
        <v>2</v>
      </c>
      <c r="K66" s="11">
        <f t="shared" si="1"/>
        <v>87.5</v>
      </c>
      <c r="L66" s="11">
        <f t="shared" si="2"/>
        <v>81.25</v>
      </c>
      <c r="M66" s="11">
        <f t="shared" si="3"/>
        <v>67.5</v>
      </c>
      <c r="N66" s="11">
        <f t="shared" si="4"/>
        <v>4</v>
      </c>
      <c r="O66" s="11">
        <f t="shared" si="5"/>
        <v>71.25</v>
      </c>
    </row>
    <row r="67" spans="1:15" s="6" customFormat="1" ht="15.75" customHeight="1">
      <c r="A67" s="12"/>
      <c r="B67" s="13"/>
      <c r="C67" s="13"/>
      <c r="D67" s="13"/>
      <c r="E67" s="13">
        <f>SUM(E55:E66)</f>
        <v>195</v>
      </c>
      <c r="F67" s="13">
        <f>SUM(F55:F66)</f>
        <v>173</v>
      </c>
      <c r="G67" s="13">
        <f t="shared" ref="G67:J67" si="28">SUM(G55:G66)</f>
        <v>29</v>
      </c>
      <c r="H67" s="13">
        <f t="shared" si="28"/>
        <v>53</v>
      </c>
      <c r="I67" s="13">
        <f t="shared" si="28"/>
        <v>56</v>
      </c>
      <c r="J67" s="13">
        <f t="shared" si="28"/>
        <v>35</v>
      </c>
      <c r="K67" s="14">
        <f t="shared" si="1"/>
        <v>79.76878612716763</v>
      </c>
      <c r="L67" s="14">
        <f t="shared" si="2"/>
        <v>47.398843930635842</v>
      </c>
      <c r="M67" s="14">
        <f t="shared" si="3"/>
        <v>51.260115606936417</v>
      </c>
      <c r="N67" s="14">
        <f t="shared" si="4"/>
        <v>3.4393063583815029</v>
      </c>
      <c r="O67" s="23">
        <f t="shared" si="5"/>
        <v>41.271676300578036</v>
      </c>
    </row>
    <row r="68" spans="1:15" ht="15.75" customHeight="1">
      <c r="A68" s="8"/>
      <c r="B68" s="13"/>
      <c r="C68" s="13" t="s">
        <v>43</v>
      </c>
      <c r="D68" s="13" t="s">
        <v>23</v>
      </c>
      <c r="E68" s="9">
        <v>20</v>
      </c>
      <c r="F68" s="34">
        <f t="shared" si="0"/>
        <v>18</v>
      </c>
      <c r="G68" s="8">
        <v>4</v>
      </c>
      <c r="H68" s="10">
        <v>3</v>
      </c>
      <c r="I68" s="8">
        <v>7</v>
      </c>
      <c r="J68" s="8">
        <v>4</v>
      </c>
      <c r="K68" s="11">
        <f t="shared" si="1"/>
        <v>77.777777777777771</v>
      </c>
      <c r="L68" s="11">
        <f t="shared" si="2"/>
        <v>38.888888888888886</v>
      </c>
      <c r="M68" s="11">
        <f t="shared" si="3"/>
        <v>50.444444444444443</v>
      </c>
      <c r="N68" s="11">
        <f t="shared" si="4"/>
        <v>3.3888888888888888</v>
      </c>
      <c r="O68" s="11">
        <f t="shared" si="5"/>
        <v>35.555555555555557</v>
      </c>
    </row>
    <row r="69" spans="1:15" ht="15.75" customHeight="1">
      <c r="A69" s="8"/>
      <c r="B69" s="13"/>
      <c r="C69" s="13"/>
      <c r="D69" s="13" t="s">
        <v>22</v>
      </c>
      <c r="E69" s="9">
        <v>19</v>
      </c>
      <c r="F69" s="34">
        <f t="shared" si="0"/>
        <v>14</v>
      </c>
      <c r="G69" s="8">
        <v>0</v>
      </c>
      <c r="H69" s="10">
        <v>1</v>
      </c>
      <c r="I69" s="8">
        <v>6</v>
      </c>
      <c r="J69" s="8">
        <v>7</v>
      </c>
      <c r="K69" s="11">
        <f t="shared" si="1"/>
        <v>50</v>
      </c>
      <c r="L69" s="11">
        <f t="shared" si="2"/>
        <v>7.1428571428571432</v>
      </c>
      <c r="M69" s="11">
        <f t="shared" si="3"/>
        <v>28</v>
      </c>
      <c r="N69" s="11">
        <f t="shared" si="4"/>
        <v>2.5714285714285716</v>
      </c>
      <c r="O69" s="11">
        <f t="shared" si="5"/>
        <v>5.7142857142857144</v>
      </c>
    </row>
    <row r="70" spans="1:15" ht="15.75" customHeight="1">
      <c r="A70" s="8"/>
      <c r="B70" s="13"/>
      <c r="C70" s="13"/>
      <c r="D70" s="13" t="s">
        <v>40</v>
      </c>
      <c r="E70" s="9">
        <v>16</v>
      </c>
      <c r="F70" s="34">
        <f t="shared" si="0"/>
        <v>17</v>
      </c>
      <c r="G70" s="8">
        <v>2</v>
      </c>
      <c r="H70" s="10">
        <v>3</v>
      </c>
      <c r="I70" s="8">
        <v>11</v>
      </c>
      <c r="J70" s="8">
        <v>1</v>
      </c>
      <c r="K70" s="11">
        <f t="shared" si="1"/>
        <v>94.117647058823536</v>
      </c>
      <c r="L70" s="11">
        <f t="shared" si="2"/>
        <v>29.411764705882355</v>
      </c>
      <c r="M70" s="11">
        <f t="shared" si="3"/>
        <v>47.294117647058826</v>
      </c>
      <c r="N70" s="11">
        <f t="shared" si="4"/>
        <v>3.3529411764705883</v>
      </c>
      <c r="O70" s="11">
        <f t="shared" si="5"/>
        <v>25.882352941176471</v>
      </c>
    </row>
    <row r="71" spans="1:15" ht="15.75" customHeight="1">
      <c r="A71" s="8"/>
      <c r="B71" s="13"/>
      <c r="C71" s="13"/>
      <c r="D71" s="13" t="s">
        <v>32</v>
      </c>
      <c r="E71" s="9">
        <v>14</v>
      </c>
      <c r="F71" s="34">
        <f t="shared" si="0"/>
        <v>11</v>
      </c>
      <c r="G71" s="8">
        <v>2</v>
      </c>
      <c r="H71" s="10">
        <v>2</v>
      </c>
      <c r="I71" s="8">
        <v>5</v>
      </c>
      <c r="J71" s="8">
        <v>2</v>
      </c>
      <c r="K71" s="11">
        <f t="shared" si="1"/>
        <v>81.818181818181827</v>
      </c>
      <c r="L71" s="11">
        <f t="shared" si="2"/>
        <v>36.363636363636367</v>
      </c>
      <c r="M71" s="11">
        <f t="shared" si="3"/>
        <v>49.090909090909093</v>
      </c>
      <c r="N71" s="11">
        <f t="shared" si="4"/>
        <v>3.3636363636363638</v>
      </c>
      <c r="O71" s="11">
        <f t="shared" si="5"/>
        <v>32.727272727272727</v>
      </c>
    </row>
    <row r="72" spans="1:15" ht="15.75" customHeight="1">
      <c r="A72" s="8"/>
      <c r="B72" s="13"/>
      <c r="C72" s="13"/>
      <c r="D72" s="13" t="s">
        <v>27</v>
      </c>
      <c r="E72" s="9">
        <v>15</v>
      </c>
      <c r="F72" s="34">
        <f t="shared" ref="E72:F146" si="29">G72+H72+I72+J72</f>
        <v>14</v>
      </c>
      <c r="G72" s="8">
        <v>3</v>
      </c>
      <c r="H72" s="10">
        <v>4</v>
      </c>
      <c r="I72" s="8">
        <v>5</v>
      </c>
      <c r="J72" s="8">
        <v>2</v>
      </c>
      <c r="K72" s="11">
        <f t="shared" ref="K72:K141" si="30">100/F72*(G72+H72+I72)</f>
        <v>85.714285714285722</v>
      </c>
      <c r="L72" s="11">
        <f t="shared" si="2"/>
        <v>50</v>
      </c>
      <c r="M72" s="11">
        <f t="shared" si="3"/>
        <v>54.857142857142854</v>
      </c>
      <c r="N72" s="11">
        <f t="shared" si="4"/>
        <v>3.5714285714285716</v>
      </c>
      <c r="O72" s="11">
        <f t="shared" ref="O72:O143" si="31">(G72*100+H72*80)/F72</f>
        <v>44.285714285714285</v>
      </c>
    </row>
    <row r="73" spans="1:15" ht="15.75" customHeight="1">
      <c r="A73" s="8"/>
      <c r="B73" s="13"/>
      <c r="C73" s="13"/>
      <c r="D73" s="13" t="s">
        <v>35</v>
      </c>
      <c r="E73" s="9">
        <v>15</v>
      </c>
      <c r="F73" s="34">
        <f t="shared" si="29"/>
        <v>9</v>
      </c>
      <c r="G73" s="8">
        <v>0</v>
      </c>
      <c r="H73" s="10">
        <v>2</v>
      </c>
      <c r="I73" s="8">
        <v>5</v>
      </c>
      <c r="J73" s="8">
        <v>2</v>
      </c>
      <c r="K73" s="11">
        <f t="shared" si="30"/>
        <v>77.777777777777771</v>
      </c>
      <c r="L73" s="11">
        <f t="shared" si="2"/>
        <v>22.222222222222221</v>
      </c>
      <c r="M73" s="11">
        <f t="shared" si="3"/>
        <v>37.777777777777779</v>
      </c>
      <c r="N73" s="11">
        <f t="shared" si="4"/>
        <v>3</v>
      </c>
      <c r="O73" s="11">
        <f t="shared" si="31"/>
        <v>17.777777777777779</v>
      </c>
    </row>
    <row r="74" spans="1:15" s="6" customFormat="1" ht="15.75" customHeight="1">
      <c r="A74" s="8"/>
      <c r="B74" s="13"/>
      <c r="C74" s="13"/>
      <c r="D74" s="13" t="s">
        <v>60</v>
      </c>
      <c r="E74" s="9">
        <v>14</v>
      </c>
      <c r="F74" s="34">
        <f t="shared" si="29"/>
        <v>13</v>
      </c>
      <c r="G74" s="8">
        <v>0</v>
      </c>
      <c r="H74" s="10">
        <v>3</v>
      </c>
      <c r="I74" s="8">
        <v>6</v>
      </c>
      <c r="J74" s="8">
        <v>4</v>
      </c>
      <c r="K74" s="11">
        <f t="shared" si="30"/>
        <v>69.230769230769226</v>
      </c>
      <c r="L74" s="11">
        <f t="shared" ref="L74:L143" si="32">100/F74*(H74+G74)</f>
        <v>23.076923076923077</v>
      </c>
      <c r="M74" s="11">
        <f t="shared" ref="M74:M143" si="33">(G74*100+H74*64+I74*36+J74*16)/F74</f>
        <v>36.307692307692307</v>
      </c>
      <c r="N74" s="11">
        <f t="shared" ref="N74:N143" si="34">(G74*5+H74*4+I74*3+J74*2)/F74</f>
        <v>2.9230769230769229</v>
      </c>
      <c r="O74" s="11">
        <f t="shared" si="31"/>
        <v>18.46153846153846</v>
      </c>
    </row>
    <row r="75" spans="1:15" s="7" customFormat="1" ht="15.75" customHeight="1">
      <c r="A75" s="12"/>
      <c r="B75" s="13"/>
      <c r="C75" s="13"/>
      <c r="D75" s="13"/>
      <c r="E75" s="13">
        <f>SUM(E68:E74)</f>
        <v>113</v>
      </c>
      <c r="F75" s="13">
        <f>SUM(F68:F74)</f>
        <v>96</v>
      </c>
      <c r="G75" s="13">
        <f t="shared" ref="G75:J75" si="35">SUM(G68:G74)</f>
        <v>11</v>
      </c>
      <c r="H75" s="13">
        <f t="shared" si="35"/>
        <v>18</v>
      </c>
      <c r="I75" s="13">
        <f t="shared" si="35"/>
        <v>45</v>
      </c>
      <c r="J75" s="13">
        <f t="shared" si="35"/>
        <v>22</v>
      </c>
      <c r="K75" s="14">
        <f t="shared" si="30"/>
        <v>77.083333333333343</v>
      </c>
      <c r="L75" s="14">
        <f t="shared" si="32"/>
        <v>30.208333333333336</v>
      </c>
      <c r="M75" s="14">
        <f t="shared" si="33"/>
        <v>44</v>
      </c>
      <c r="N75" s="14">
        <f t="shared" si="34"/>
        <v>3.1875</v>
      </c>
      <c r="O75" s="23">
        <f t="shared" si="31"/>
        <v>26.458333333333332</v>
      </c>
    </row>
    <row r="76" spans="1:15" s="7" customFormat="1" ht="15.75" customHeight="1">
      <c r="A76" s="12"/>
      <c r="B76" s="13"/>
      <c r="C76" s="13"/>
      <c r="D76" s="13"/>
      <c r="E76" s="13">
        <f>E75+E67</f>
        <v>308</v>
      </c>
      <c r="F76" s="13">
        <f>F75+F67</f>
        <v>269</v>
      </c>
      <c r="G76" s="13">
        <f t="shared" ref="G76:J76" si="36">G75+G67</f>
        <v>40</v>
      </c>
      <c r="H76" s="13">
        <f t="shared" si="36"/>
        <v>71</v>
      </c>
      <c r="I76" s="13">
        <f t="shared" si="36"/>
        <v>101</v>
      </c>
      <c r="J76" s="13">
        <f t="shared" si="36"/>
        <v>57</v>
      </c>
      <c r="K76" s="14">
        <f t="shared" si="30"/>
        <v>78.810408921933075</v>
      </c>
      <c r="L76" s="14">
        <f t="shared" si="32"/>
        <v>41.263940520446091</v>
      </c>
      <c r="M76" s="14">
        <f t="shared" si="33"/>
        <v>48.669144981412643</v>
      </c>
      <c r="N76" s="14">
        <f t="shared" si="34"/>
        <v>3.3494423791821561</v>
      </c>
      <c r="O76" s="23">
        <f t="shared" si="31"/>
        <v>35.985130111524164</v>
      </c>
    </row>
    <row r="77" spans="1:15" s="6" customFormat="1" ht="15.75" customHeight="1">
      <c r="A77" s="8"/>
      <c r="B77" s="13" t="s">
        <v>12</v>
      </c>
      <c r="C77" s="13" t="s">
        <v>64</v>
      </c>
      <c r="D77" s="13" t="s">
        <v>23</v>
      </c>
      <c r="E77" s="9">
        <v>21</v>
      </c>
      <c r="F77" s="34">
        <f t="shared" si="29"/>
        <v>17</v>
      </c>
      <c r="G77" s="8">
        <v>6</v>
      </c>
      <c r="H77" s="10">
        <v>7</v>
      </c>
      <c r="I77" s="8">
        <v>3</v>
      </c>
      <c r="J77" s="8">
        <v>1</v>
      </c>
      <c r="K77" s="11">
        <f t="shared" si="30"/>
        <v>94.117647058823536</v>
      </c>
      <c r="L77" s="11">
        <f t="shared" si="32"/>
        <v>76.470588235294116</v>
      </c>
      <c r="M77" s="11">
        <f t="shared" si="33"/>
        <v>68.941176470588232</v>
      </c>
      <c r="N77" s="11">
        <f t="shared" si="34"/>
        <v>4.0588235294117645</v>
      </c>
      <c r="O77" s="11">
        <f t="shared" si="31"/>
        <v>68.235294117647058</v>
      </c>
    </row>
    <row r="78" spans="1:15" ht="15.75" customHeight="1">
      <c r="A78" s="8"/>
      <c r="B78" s="13"/>
      <c r="C78" s="13"/>
      <c r="D78" s="13" t="s">
        <v>22</v>
      </c>
      <c r="E78" s="9">
        <v>19</v>
      </c>
      <c r="F78" s="34">
        <f t="shared" si="29"/>
        <v>17</v>
      </c>
      <c r="G78" s="8">
        <v>2</v>
      </c>
      <c r="H78" s="10">
        <v>6</v>
      </c>
      <c r="I78" s="8">
        <v>6</v>
      </c>
      <c r="J78" s="8">
        <v>3</v>
      </c>
      <c r="K78" s="11">
        <f t="shared" si="30"/>
        <v>82.352941176470594</v>
      </c>
      <c r="L78" s="11">
        <f t="shared" si="32"/>
        <v>47.058823529411768</v>
      </c>
      <c r="M78" s="11">
        <f t="shared" si="33"/>
        <v>49.882352941176471</v>
      </c>
      <c r="N78" s="11">
        <f t="shared" si="34"/>
        <v>3.4117647058823528</v>
      </c>
      <c r="O78" s="11">
        <f t="shared" si="31"/>
        <v>40</v>
      </c>
    </row>
    <row r="79" spans="1:15" ht="15.75" customHeight="1">
      <c r="A79" s="8"/>
      <c r="B79" s="13"/>
      <c r="C79" s="13"/>
      <c r="D79" s="13" t="s">
        <v>26</v>
      </c>
      <c r="E79" s="9">
        <v>14</v>
      </c>
      <c r="F79" s="34">
        <f t="shared" si="29"/>
        <v>12</v>
      </c>
      <c r="G79" s="8">
        <v>2</v>
      </c>
      <c r="H79" s="10">
        <v>5</v>
      </c>
      <c r="I79" s="8">
        <v>2</v>
      </c>
      <c r="J79" s="8">
        <v>3</v>
      </c>
      <c r="K79" s="11">
        <f t="shared" si="30"/>
        <v>75</v>
      </c>
      <c r="L79" s="11">
        <f t="shared" si="32"/>
        <v>58.333333333333336</v>
      </c>
      <c r="M79" s="11">
        <f t="shared" si="33"/>
        <v>53.333333333333336</v>
      </c>
      <c r="N79" s="11">
        <f t="shared" si="34"/>
        <v>3.5</v>
      </c>
      <c r="O79" s="11">
        <f t="shared" si="31"/>
        <v>50</v>
      </c>
    </row>
    <row r="80" spans="1:15" s="7" customFormat="1" ht="15.75" customHeight="1">
      <c r="A80" s="12"/>
      <c r="B80" s="13"/>
      <c r="C80" s="13"/>
      <c r="D80" s="13"/>
      <c r="E80" s="13">
        <f>SUM(E77:E79)</f>
        <v>54</v>
      </c>
      <c r="F80" s="13">
        <f>SUM(F77:F79)</f>
        <v>46</v>
      </c>
      <c r="G80" s="13">
        <f t="shared" ref="G80:J80" si="37">SUM(G77:G79)</f>
        <v>10</v>
      </c>
      <c r="H80" s="13">
        <f t="shared" si="37"/>
        <v>18</v>
      </c>
      <c r="I80" s="13">
        <f t="shared" si="37"/>
        <v>11</v>
      </c>
      <c r="J80" s="13">
        <f t="shared" si="37"/>
        <v>7</v>
      </c>
      <c r="K80" s="14">
        <f t="shared" si="30"/>
        <v>84.782608695652172</v>
      </c>
      <c r="L80" s="14">
        <f t="shared" si="32"/>
        <v>60.869565217391298</v>
      </c>
      <c r="M80" s="14">
        <f t="shared" si="33"/>
        <v>57.826086956521742</v>
      </c>
      <c r="N80" s="14">
        <f t="shared" si="34"/>
        <v>3.6739130434782608</v>
      </c>
      <c r="O80" s="23">
        <f t="shared" si="31"/>
        <v>53.043478260869563</v>
      </c>
    </row>
    <row r="81" spans="1:15" s="33" customFormat="1" ht="15.75" customHeight="1">
      <c r="A81" s="30"/>
      <c r="B81" s="13"/>
      <c r="C81" s="13" t="s">
        <v>54</v>
      </c>
      <c r="D81" s="13" t="s">
        <v>35</v>
      </c>
      <c r="E81" s="9">
        <v>15</v>
      </c>
      <c r="F81" s="34">
        <f t="shared" si="29"/>
        <v>11</v>
      </c>
      <c r="G81" s="9">
        <v>0</v>
      </c>
      <c r="H81" s="9">
        <v>2</v>
      </c>
      <c r="I81" s="9">
        <v>7</v>
      </c>
      <c r="J81" s="9">
        <v>2</v>
      </c>
      <c r="K81" s="31">
        <f t="shared" ref="K81:K85" si="38">100/F81*(G81+H81+I81)</f>
        <v>81.818181818181827</v>
      </c>
      <c r="L81" s="31">
        <f t="shared" ref="L81:L85" si="39">100/F81*(H81+G81)</f>
        <v>18.181818181818183</v>
      </c>
      <c r="M81" s="31">
        <f t="shared" ref="M81:M85" si="40">(G81*100+H81*64+I81*36+J81*16)/F81</f>
        <v>37.454545454545453</v>
      </c>
      <c r="N81" s="31">
        <f t="shared" ref="N81:N85" si="41">(G81*5+H81*4+I81*3+J81*2)/F81</f>
        <v>3</v>
      </c>
      <c r="O81" s="11">
        <f t="shared" ref="O81:O85" si="42">(G81*100+H81*80)/F81</f>
        <v>14.545454545454545</v>
      </c>
    </row>
    <row r="82" spans="1:15" s="33" customFormat="1" ht="15.75" customHeight="1">
      <c r="A82" s="30"/>
      <c r="B82" s="13" t="s">
        <v>69</v>
      </c>
      <c r="C82" s="13"/>
      <c r="D82" s="13"/>
      <c r="E82" s="9">
        <v>15</v>
      </c>
      <c r="F82" s="34">
        <f t="shared" si="29"/>
        <v>12</v>
      </c>
      <c r="G82" s="9">
        <v>0</v>
      </c>
      <c r="H82" s="9">
        <v>3</v>
      </c>
      <c r="I82" s="9">
        <v>5</v>
      </c>
      <c r="J82" s="9">
        <v>4</v>
      </c>
      <c r="K82" s="31">
        <f t="shared" si="38"/>
        <v>66.666666666666671</v>
      </c>
      <c r="L82" s="31">
        <f t="shared" si="39"/>
        <v>25</v>
      </c>
      <c r="M82" s="31">
        <f t="shared" si="40"/>
        <v>36.333333333333336</v>
      </c>
      <c r="N82" s="31">
        <f t="shared" si="41"/>
        <v>2.9166666666666665</v>
      </c>
      <c r="O82" s="11">
        <f t="shared" si="42"/>
        <v>20</v>
      </c>
    </row>
    <row r="83" spans="1:15" s="33" customFormat="1" ht="15.75" customHeight="1">
      <c r="A83" s="30"/>
      <c r="B83" s="13"/>
      <c r="C83" s="13"/>
      <c r="D83" s="13" t="s">
        <v>60</v>
      </c>
      <c r="E83" s="9">
        <v>14</v>
      </c>
      <c r="F83" s="34">
        <f t="shared" si="29"/>
        <v>14</v>
      </c>
      <c r="G83" s="9">
        <v>0</v>
      </c>
      <c r="H83" s="9">
        <v>2</v>
      </c>
      <c r="I83" s="9">
        <v>10</v>
      </c>
      <c r="J83" s="9">
        <v>2</v>
      </c>
      <c r="K83" s="31">
        <f t="shared" si="38"/>
        <v>85.714285714285722</v>
      </c>
      <c r="L83" s="31">
        <f t="shared" si="39"/>
        <v>14.285714285714286</v>
      </c>
      <c r="M83" s="31">
        <f t="shared" si="40"/>
        <v>37.142857142857146</v>
      </c>
      <c r="N83" s="31">
        <f t="shared" si="41"/>
        <v>3</v>
      </c>
      <c r="O83" s="11">
        <f t="shared" si="42"/>
        <v>11.428571428571429</v>
      </c>
    </row>
    <row r="84" spans="1:15" s="33" customFormat="1" ht="15.75" customHeight="1">
      <c r="A84" s="30"/>
      <c r="B84" s="13" t="s">
        <v>69</v>
      </c>
      <c r="C84" s="13"/>
      <c r="D84" s="13"/>
      <c r="E84" s="9">
        <v>14</v>
      </c>
      <c r="F84" s="34">
        <f t="shared" si="29"/>
        <v>14</v>
      </c>
      <c r="G84" s="9">
        <v>1</v>
      </c>
      <c r="H84" s="9">
        <v>5</v>
      </c>
      <c r="I84" s="9">
        <v>7</v>
      </c>
      <c r="J84" s="9">
        <v>1</v>
      </c>
      <c r="K84" s="31">
        <f t="shared" si="38"/>
        <v>92.857142857142861</v>
      </c>
      <c r="L84" s="31">
        <f t="shared" si="39"/>
        <v>42.857142857142861</v>
      </c>
      <c r="M84" s="31">
        <f t="shared" si="40"/>
        <v>49.142857142857146</v>
      </c>
      <c r="N84" s="31">
        <f t="shared" si="41"/>
        <v>3.4285714285714284</v>
      </c>
      <c r="O84" s="11">
        <f t="shared" si="42"/>
        <v>35.714285714285715</v>
      </c>
    </row>
    <row r="85" spans="1:15" s="7" customFormat="1" ht="15.75" customHeight="1">
      <c r="A85" s="12"/>
      <c r="B85" s="13"/>
      <c r="C85" s="13"/>
      <c r="D85" s="13"/>
      <c r="E85" s="34">
        <f t="shared" si="29"/>
        <v>93</v>
      </c>
      <c r="F85" s="34">
        <f>SUM(F81:F84)</f>
        <v>51</v>
      </c>
      <c r="G85" s="34">
        <f t="shared" ref="G85:J85" si="43">SUM(G81:G84)</f>
        <v>1</v>
      </c>
      <c r="H85" s="34">
        <f t="shared" si="43"/>
        <v>12</v>
      </c>
      <c r="I85" s="34">
        <f t="shared" si="43"/>
        <v>29</v>
      </c>
      <c r="J85" s="34">
        <f t="shared" si="43"/>
        <v>9</v>
      </c>
      <c r="K85" s="14">
        <f t="shared" si="38"/>
        <v>82.35294117647058</v>
      </c>
      <c r="L85" s="14">
        <f t="shared" si="39"/>
        <v>25.490196078431371</v>
      </c>
      <c r="M85" s="14">
        <f t="shared" si="40"/>
        <v>40.313725490196077</v>
      </c>
      <c r="N85" s="14">
        <f t="shared" si="41"/>
        <v>3.0980392156862746</v>
      </c>
      <c r="O85" s="23">
        <f t="shared" si="42"/>
        <v>20.784313725490197</v>
      </c>
    </row>
    <row r="86" spans="1:15" ht="15.75" customHeight="1">
      <c r="A86" s="8"/>
      <c r="B86" s="13"/>
      <c r="C86" s="13" t="s">
        <v>13</v>
      </c>
      <c r="D86" s="13" t="s">
        <v>40</v>
      </c>
      <c r="E86" s="9">
        <v>17</v>
      </c>
      <c r="F86" s="34">
        <f t="shared" si="29"/>
        <v>14</v>
      </c>
      <c r="G86" s="8">
        <v>5</v>
      </c>
      <c r="H86" s="10">
        <v>2</v>
      </c>
      <c r="I86" s="8">
        <v>5</v>
      </c>
      <c r="J86" s="8">
        <v>2</v>
      </c>
      <c r="K86" s="11">
        <f t="shared" si="30"/>
        <v>85.714285714285722</v>
      </c>
      <c r="L86" s="11">
        <f t="shared" si="32"/>
        <v>50</v>
      </c>
      <c r="M86" s="11">
        <f t="shared" si="33"/>
        <v>60</v>
      </c>
      <c r="N86" s="11">
        <f t="shared" si="34"/>
        <v>3.7142857142857144</v>
      </c>
      <c r="O86" s="11">
        <f t="shared" si="31"/>
        <v>47.142857142857146</v>
      </c>
    </row>
    <row r="87" spans="1:15" ht="15.75" customHeight="1">
      <c r="A87" s="8"/>
      <c r="B87" s="13"/>
      <c r="C87" s="13"/>
      <c r="D87" s="13" t="s">
        <v>29</v>
      </c>
      <c r="E87" s="9">
        <v>15</v>
      </c>
      <c r="F87" s="34">
        <f t="shared" si="29"/>
        <v>15</v>
      </c>
      <c r="G87" s="8">
        <v>3</v>
      </c>
      <c r="H87" s="10">
        <v>3</v>
      </c>
      <c r="I87" s="8">
        <v>7</v>
      </c>
      <c r="J87" s="8">
        <v>2</v>
      </c>
      <c r="K87" s="11">
        <f t="shared" si="30"/>
        <v>86.666666666666671</v>
      </c>
      <c r="L87" s="11">
        <f t="shared" si="32"/>
        <v>40</v>
      </c>
      <c r="M87" s="11">
        <f t="shared" si="33"/>
        <v>51.733333333333334</v>
      </c>
      <c r="N87" s="11">
        <f t="shared" si="34"/>
        <v>3.4666666666666668</v>
      </c>
      <c r="O87" s="11">
        <f t="shared" si="31"/>
        <v>36</v>
      </c>
    </row>
    <row r="88" spans="1:15" s="6" customFormat="1" ht="15.75" customHeight="1">
      <c r="A88" s="8"/>
      <c r="B88" s="13"/>
      <c r="C88" s="13"/>
      <c r="D88" s="13" t="s">
        <v>41</v>
      </c>
      <c r="E88" s="9">
        <v>12</v>
      </c>
      <c r="F88" s="34">
        <f t="shared" si="29"/>
        <v>12</v>
      </c>
      <c r="G88" s="8">
        <v>0</v>
      </c>
      <c r="H88" s="10">
        <v>3</v>
      </c>
      <c r="I88" s="8">
        <v>6</v>
      </c>
      <c r="J88" s="8">
        <v>3</v>
      </c>
      <c r="K88" s="11">
        <f t="shared" si="30"/>
        <v>75</v>
      </c>
      <c r="L88" s="11">
        <f t="shared" si="32"/>
        <v>25</v>
      </c>
      <c r="M88" s="11">
        <f t="shared" si="33"/>
        <v>38</v>
      </c>
      <c r="N88" s="11">
        <f t="shared" si="34"/>
        <v>3</v>
      </c>
      <c r="O88" s="11">
        <f t="shared" si="31"/>
        <v>20</v>
      </c>
    </row>
    <row r="89" spans="1:15" ht="15.75" customHeight="1">
      <c r="A89" s="8"/>
      <c r="B89" s="13"/>
      <c r="C89" s="13"/>
      <c r="D89" s="13" t="s">
        <v>32</v>
      </c>
      <c r="E89" s="9">
        <v>14</v>
      </c>
      <c r="F89" s="34">
        <f t="shared" si="29"/>
        <v>11</v>
      </c>
      <c r="G89" s="8">
        <v>4</v>
      </c>
      <c r="H89" s="10">
        <v>1</v>
      </c>
      <c r="I89" s="8">
        <v>5</v>
      </c>
      <c r="J89" s="8">
        <v>1</v>
      </c>
      <c r="K89" s="11">
        <f t="shared" si="30"/>
        <v>90.909090909090921</v>
      </c>
      <c r="L89" s="11">
        <f t="shared" si="32"/>
        <v>45.45454545454546</v>
      </c>
      <c r="M89" s="11">
        <f t="shared" si="33"/>
        <v>60</v>
      </c>
      <c r="N89" s="11">
        <f t="shared" si="34"/>
        <v>3.7272727272727271</v>
      </c>
      <c r="O89" s="11">
        <f t="shared" si="31"/>
        <v>43.636363636363633</v>
      </c>
    </row>
    <row r="90" spans="1:15" ht="15.75" customHeight="1">
      <c r="A90" s="8"/>
      <c r="B90" s="13"/>
      <c r="C90" s="13"/>
      <c r="D90" s="13" t="s">
        <v>27</v>
      </c>
      <c r="E90" s="9">
        <v>15</v>
      </c>
      <c r="F90" s="34">
        <f t="shared" si="29"/>
        <v>14</v>
      </c>
      <c r="G90" s="8">
        <v>2</v>
      </c>
      <c r="H90" s="10">
        <v>5</v>
      </c>
      <c r="I90" s="8">
        <v>4</v>
      </c>
      <c r="J90" s="8">
        <v>3</v>
      </c>
      <c r="K90" s="11">
        <f t="shared" si="30"/>
        <v>78.571428571428569</v>
      </c>
      <c r="L90" s="11">
        <f t="shared" si="32"/>
        <v>50</v>
      </c>
      <c r="M90" s="11">
        <f t="shared" si="33"/>
        <v>50.857142857142854</v>
      </c>
      <c r="N90" s="11">
        <f t="shared" si="34"/>
        <v>3.4285714285714284</v>
      </c>
      <c r="O90" s="11">
        <f t="shared" si="31"/>
        <v>42.857142857142854</v>
      </c>
    </row>
    <row r="91" spans="1:15" ht="15.75" customHeight="1">
      <c r="A91" s="8"/>
      <c r="B91" s="13"/>
      <c r="C91" s="13"/>
      <c r="D91" s="13" t="s">
        <v>56</v>
      </c>
      <c r="E91" s="9">
        <v>20</v>
      </c>
      <c r="F91" s="34">
        <f t="shared" si="29"/>
        <v>20</v>
      </c>
      <c r="G91" s="8">
        <v>3</v>
      </c>
      <c r="H91" s="10">
        <v>5</v>
      </c>
      <c r="I91" s="8">
        <v>9</v>
      </c>
      <c r="J91" s="8">
        <v>3</v>
      </c>
      <c r="K91" s="11">
        <f t="shared" si="30"/>
        <v>85</v>
      </c>
      <c r="L91" s="11">
        <f t="shared" si="32"/>
        <v>40</v>
      </c>
      <c r="M91" s="11">
        <f t="shared" si="33"/>
        <v>49.6</v>
      </c>
      <c r="N91" s="11">
        <f t="shared" si="34"/>
        <v>3.4</v>
      </c>
      <c r="O91" s="11">
        <f t="shared" si="31"/>
        <v>35</v>
      </c>
    </row>
    <row r="92" spans="1:15" ht="15.75" customHeight="1">
      <c r="A92" s="8"/>
      <c r="B92" s="13"/>
      <c r="C92" s="13"/>
      <c r="D92" s="13">
        <v>10</v>
      </c>
      <c r="E92" s="9">
        <v>16</v>
      </c>
      <c r="F92" s="34">
        <f t="shared" si="29"/>
        <v>16</v>
      </c>
      <c r="G92" s="8">
        <v>3</v>
      </c>
      <c r="H92" s="10">
        <v>5</v>
      </c>
      <c r="I92" s="8">
        <v>5</v>
      </c>
      <c r="J92" s="8">
        <v>3</v>
      </c>
      <c r="K92" s="11">
        <f t="shared" si="30"/>
        <v>81.25</v>
      </c>
      <c r="L92" s="11">
        <f t="shared" si="32"/>
        <v>50</v>
      </c>
      <c r="M92" s="11">
        <f t="shared" si="33"/>
        <v>53</v>
      </c>
      <c r="N92" s="11">
        <f t="shared" si="34"/>
        <v>3.5</v>
      </c>
      <c r="O92" s="11">
        <f t="shared" si="31"/>
        <v>43.75</v>
      </c>
    </row>
    <row r="93" spans="1:15" s="7" customFormat="1" ht="15.75" customHeight="1">
      <c r="A93" s="12"/>
      <c r="B93" s="13"/>
      <c r="C93" s="13"/>
      <c r="D93" s="13"/>
      <c r="E93" s="13">
        <f>SUM(E86:E92)</f>
        <v>109</v>
      </c>
      <c r="F93" s="13">
        <f>SUM(F86:F92)</f>
        <v>102</v>
      </c>
      <c r="G93" s="13">
        <f t="shared" ref="G93:J93" si="44">SUM(G86:G92)</f>
        <v>20</v>
      </c>
      <c r="H93" s="13">
        <f t="shared" si="44"/>
        <v>24</v>
      </c>
      <c r="I93" s="13">
        <f t="shared" si="44"/>
        <v>41</v>
      </c>
      <c r="J93" s="13">
        <f t="shared" si="44"/>
        <v>17</v>
      </c>
      <c r="K93" s="14">
        <f t="shared" si="30"/>
        <v>83.333333333333329</v>
      </c>
      <c r="L93" s="14">
        <f t="shared" si="32"/>
        <v>43.13725490196078</v>
      </c>
      <c r="M93" s="14">
        <f t="shared" si="33"/>
        <v>51.803921568627452</v>
      </c>
      <c r="N93" s="14">
        <f t="shared" si="34"/>
        <v>3.4607843137254903</v>
      </c>
      <c r="O93" s="23">
        <f t="shared" si="31"/>
        <v>38.431372549019606</v>
      </c>
    </row>
    <row r="94" spans="1:15" ht="15.75" customHeight="1">
      <c r="A94" s="8"/>
      <c r="B94" s="13"/>
      <c r="C94" s="13" t="s">
        <v>44</v>
      </c>
      <c r="D94" s="13" t="s">
        <v>33</v>
      </c>
      <c r="E94" s="9">
        <v>17</v>
      </c>
      <c r="F94" s="34">
        <f t="shared" si="29"/>
        <v>16</v>
      </c>
      <c r="G94" s="8">
        <v>2</v>
      </c>
      <c r="H94" s="10">
        <v>4</v>
      </c>
      <c r="I94" s="8">
        <v>9</v>
      </c>
      <c r="J94" s="8">
        <v>1</v>
      </c>
      <c r="K94" s="11">
        <f t="shared" si="30"/>
        <v>93.75</v>
      </c>
      <c r="L94" s="11">
        <f t="shared" si="32"/>
        <v>37.5</v>
      </c>
      <c r="M94" s="11">
        <f t="shared" si="33"/>
        <v>49.75</v>
      </c>
      <c r="N94" s="11">
        <f t="shared" si="34"/>
        <v>3.4375</v>
      </c>
      <c r="O94" s="11">
        <f t="shared" si="31"/>
        <v>32.5</v>
      </c>
    </row>
    <row r="95" spans="1:15" s="6" customFormat="1" ht="15.75" customHeight="1">
      <c r="A95" s="8"/>
      <c r="B95" s="13"/>
      <c r="C95" s="13"/>
      <c r="D95" s="13" t="s">
        <v>30</v>
      </c>
      <c r="E95" s="9">
        <v>18</v>
      </c>
      <c r="F95" s="34">
        <f t="shared" si="29"/>
        <v>15</v>
      </c>
      <c r="G95" s="8">
        <v>1</v>
      </c>
      <c r="H95" s="10">
        <v>4</v>
      </c>
      <c r="I95" s="8">
        <v>7</v>
      </c>
      <c r="J95" s="8">
        <v>3</v>
      </c>
      <c r="K95" s="11">
        <f t="shared" si="30"/>
        <v>80</v>
      </c>
      <c r="L95" s="11">
        <f t="shared" si="32"/>
        <v>33.333333333333336</v>
      </c>
      <c r="M95" s="11">
        <f t="shared" si="33"/>
        <v>43.733333333333334</v>
      </c>
      <c r="N95" s="11">
        <f t="shared" si="34"/>
        <v>3.2</v>
      </c>
      <c r="O95" s="11">
        <f t="shared" si="31"/>
        <v>28</v>
      </c>
    </row>
    <row r="96" spans="1:15" ht="15.75" customHeight="1">
      <c r="A96" s="8"/>
      <c r="B96" s="13"/>
      <c r="C96" s="13"/>
      <c r="D96" s="13" t="s">
        <v>25</v>
      </c>
      <c r="E96" s="9">
        <v>16</v>
      </c>
      <c r="F96" s="34">
        <f t="shared" si="29"/>
        <v>11</v>
      </c>
      <c r="G96" s="8">
        <v>0</v>
      </c>
      <c r="H96" s="10">
        <v>7</v>
      </c>
      <c r="I96" s="8">
        <v>4</v>
      </c>
      <c r="J96" s="8">
        <v>0</v>
      </c>
      <c r="K96" s="11">
        <f t="shared" si="30"/>
        <v>100.00000000000001</v>
      </c>
      <c r="L96" s="11">
        <f t="shared" si="32"/>
        <v>63.63636363636364</v>
      </c>
      <c r="M96" s="11">
        <f t="shared" si="33"/>
        <v>53.81818181818182</v>
      </c>
      <c r="N96" s="11">
        <f t="shared" si="34"/>
        <v>3.6363636363636362</v>
      </c>
      <c r="O96" s="11">
        <f t="shared" si="31"/>
        <v>50.909090909090907</v>
      </c>
    </row>
    <row r="97" spans="1:15" ht="15.75" customHeight="1">
      <c r="A97" s="8"/>
      <c r="B97" s="13"/>
      <c r="C97" s="13"/>
      <c r="D97" s="13" t="s">
        <v>24</v>
      </c>
      <c r="E97" s="9">
        <v>17</v>
      </c>
      <c r="F97" s="34">
        <f t="shared" si="29"/>
        <v>17</v>
      </c>
      <c r="G97" s="8">
        <v>2</v>
      </c>
      <c r="H97" s="10">
        <v>3</v>
      </c>
      <c r="I97" s="8">
        <v>11</v>
      </c>
      <c r="J97" s="8">
        <v>1</v>
      </c>
      <c r="K97" s="11">
        <v>91.666666666666671</v>
      </c>
      <c r="L97" s="11">
        <v>41.666666666666671</v>
      </c>
      <c r="M97" s="11">
        <v>49</v>
      </c>
      <c r="N97" s="11">
        <v>3.4166666666666665</v>
      </c>
      <c r="O97" s="11">
        <v>35</v>
      </c>
    </row>
    <row r="98" spans="1:15" ht="15.75" customHeight="1">
      <c r="A98" s="8"/>
      <c r="B98" s="13"/>
      <c r="C98" s="13"/>
      <c r="D98" s="13" t="s">
        <v>58</v>
      </c>
      <c r="E98" s="9">
        <v>16</v>
      </c>
      <c r="F98" s="34">
        <f t="shared" si="29"/>
        <v>11</v>
      </c>
      <c r="G98" s="8">
        <v>0</v>
      </c>
      <c r="H98" s="10">
        <v>3</v>
      </c>
      <c r="I98" s="8">
        <v>4</v>
      </c>
      <c r="J98" s="8">
        <v>4</v>
      </c>
      <c r="K98" s="11">
        <f t="shared" si="30"/>
        <v>63.63636363636364</v>
      </c>
      <c r="L98" s="11">
        <f t="shared" si="32"/>
        <v>27.272727272727273</v>
      </c>
      <c r="M98" s="11">
        <f t="shared" si="33"/>
        <v>36.363636363636367</v>
      </c>
      <c r="N98" s="11">
        <f t="shared" si="34"/>
        <v>2.9090909090909092</v>
      </c>
      <c r="O98" s="11">
        <f t="shared" si="31"/>
        <v>21.818181818181817</v>
      </c>
    </row>
    <row r="99" spans="1:15" ht="15.75" customHeight="1">
      <c r="A99" s="8"/>
      <c r="B99" s="13"/>
      <c r="C99" s="13"/>
      <c r="D99" s="13">
        <v>10</v>
      </c>
      <c r="E99" s="9">
        <v>18</v>
      </c>
      <c r="F99" s="34">
        <f t="shared" si="29"/>
        <v>15</v>
      </c>
      <c r="G99" s="8">
        <v>5</v>
      </c>
      <c r="H99" s="10">
        <v>6</v>
      </c>
      <c r="I99" s="8">
        <v>4</v>
      </c>
      <c r="J99" s="8">
        <v>0</v>
      </c>
      <c r="K99" s="11">
        <f t="shared" si="30"/>
        <v>100</v>
      </c>
      <c r="L99" s="11">
        <f t="shared" si="32"/>
        <v>73.333333333333343</v>
      </c>
      <c r="M99" s="11">
        <f t="shared" si="33"/>
        <v>68.533333333333331</v>
      </c>
      <c r="N99" s="11">
        <f t="shared" si="34"/>
        <v>4.0666666666666664</v>
      </c>
      <c r="O99" s="11">
        <f t="shared" si="31"/>
        <v>65.333333333333329</v>
      </c>
    </row>
    <row r="100" spans="1:15" s="7" customFormat="1" ht="15.75" customHeight="1">
      <c r="A100" s="12"/>
      <c r="B100" s="13"/>
      <c r="C100" s="13"/>
      <c r="D100" s="13"/>
      <c r="E100" s="13">
        <f t="shared" ref="E100:J100" si="45">SUM(E94:E99)</f>
        <v>102</v>
      </c>
      <c r="F100" s="13">
        <f t="shared" si="45"/>
        <v>85</v>
      </c>
      <c r="G100" s="13">
        <f t="shared" si="45"/>
        <v>10</v>
      </c>
      <c r="H100" s="13">
        <f t="shared" si="45"/>
        <v>27</v>
      </c>
      <c r="I100" s="13">
        <f t="shared" si="45"/>
        <v>39</v>
      </c>
      <c r="J100" s="13">
        <f t="shared" si="45"/>
        <v>9</v>
      </c>
      <c r="K100" s="14">
        <f t="shared" si="30"/>
        <v>89.411764705882362</v>
      </c>
      <c r="L100" s="14">
        <f t="shared" si="32"/>
        <v>43.529411764705884</v>
      </c>
      <c r="M100" s="14">
        <f t="shared" si="33"/>
        <v>50.305882352941175</v>
      </c>
      <c r="N100" s="14">
        <f t="shared" si="34"/>
        <v>3.447058823529412</v>
      </c>
      <c r="O100" s="23">
        <f t="shared" si="31"/>
        <v>37.176470588235297</v>
      </c>
    </row>
    <row r="101" spans="1:15" s="6" customFormat="1" ht="15.75" customHeight="1">
      <c r="A101" s="8"/>
      <c r="B101" s="13"/>
      <c r="C101" s="13" t="s">
        <v>14</v>
      </c>
      <c r="D101" s="13" t="s">
        <v>36</v>
      </c>
      <c r="E101" s="9">
        <v>18</v>
      </c>
      <c r="F101" s="34">
        <f>G101+H101+I101+J101</f>
        <v>13</v>
      </c>
      <c r="G101" s="8">
        <v>2</v>
      </c>
      <c r="H101" s="10">
        <v>4</v>
      </c>
      <c r="I101" s="8">
        <v>5</v>
      </c>
      <c r="J101" s="8">
        <v>2</v>
      </c>
      <c r="K101" s="11">
        <f t="shared" si="30"/>
        <v>84.615384615384613</v>
      </c>
      <c r="L101" s="11">
        <f t="shared" si="32"/>
        <v>46.153846153846153</v>
      </c>
      <c r="M101" s="11">
        <f t="shared" si="33"/>
        <v>51.384615384615387</v>
      </c>
      <c r="N101" s="11">
        <f t="shared" si="34"/>
        <v>3.4615384615384617</v>
      </c>
      <c r="O101" s="11">
        <f t="shared" si="31"/>
        <v>40</v>
      </c>
    </row>
    <row r="102" spans="1:15" s="7" customFormat="1" ht="15.75" customHeight="1">
      <c r="A102" s="12"/>
      <c r="B102" s="13"/>
      <c r="C102" s="13"/>
      <c r="D102" s="13"/>
      <c r="E102" s="13">
        <f>SUM(E101:E101)</f>
        <v>18</v>
      </c>
      <c r="F102" s="13">
        <f>SUM(F101)</f>
        <v>13</v>
      </c>
      <c r="G102" s="13">
        <f t="shared" ref="G102:J102" si="46">G101</f>
        <v>2</v>
      </c>
      <c r="H102" s="13">
        <f t="shared" si="46"/>
        <v>4</v>
      </c>
      <c r="I102" s="13">
        <f t="shared" si="46"/>
        <v>5</v>
      </c>
      <c r="J102" s="13">
        <f t="shared" si="46"/>
        <v>2</v>
      </c>
      <c r="K102" s="14">
        <f t="shared" si="30"/>
        <v>84.615384615384613</v>
      </c>
      <c r="L102" s="14">
        <f t="shared" si="32"/>
        <v>46.153846153846153</v>
      </c>
      <c r="M102" s="14">
        <f t="shared" si="33"/>
        <v>51.384615384615387</v>
      </c>
      <c r="N102" s="14">
        <f t="shared" si="34"/>
        <v>3.4615384615384617</v>
      </c>
      <c r="O102" s="23">
        <f t="shared" si="31"/>
        <v>40</v>
      </c>
    </row>
    <row r="103" spans="1:15" ht="15.75" customHeight="1">
      <c r="A103" s="8"/>
      <c r="B103" s="13" t="s">
        <v>20</v>
      </c>
      <c r="C103" s="13"/>
      <c r="D103" s="13" t="s">
        <v>32</v>
      </c>
      <c r="E103" s="9">
        <v>14</v>
      </c>
      <c r="F103" s="34">
        <f t="shared" si="29"/>
        <v>11</v>
      </c>
      <c r="G103" s="8">
        <v>4</v>
      </c>
      <c r="H103" s="10">
        <v>4</v>
      </c>
      <c r="I103" s="8">
        <v>3</v>
      </c>
      <c r="J103" s="8">
        <v>0</v>
      </c>
      <c r="K103" s="31">
        <f>100/F103*(G103+H103+I103)</f>
        <v>100.00000000000001</v>
      </c>
      <c r="L103" s="31">
        <f t="shared" si="32"/>
        <v>72.727272727272734</v>
      </c>
      <c r="M103" s="31">
        <f t="shared" si="33"/>
        <v>69.454545454545453</v>
      </c>
      <c r="N103" s="31">
        <f t="shared" si="34"/>
        <v>4.0909090909090908</v>
      </c>
      <c r="O103" s="11">
        <f t="shared" si="31"/>
        <v>65.454545454545453</v>
      </c>
    </row>
    <row r="104" spans="1:15" s="6" customFormat="1" ht="15.75" customHeight="1">
      <c r="A104" s="8"/>
      <c r="B104" s="13"/>
      <c r="C104" s="13"/>
      <c r="D104" s="13" t="s">
        <v>27</v>
      </c>
      <c r="E104" s="9">
        <v>15</v>
      </c>
      <c r="F104" s="34">
        <f t="shared" si="29"/>
        <v>11</v>
      </c>
      <c r="G104" s="8">
        <v>0</v>
      </c>
      <c r="H104" s="10">
        <v>5</v>
      </c>
      <c r="I104" s="8">
        <v>6</v>
      </c>
      <c r="J104" s="8">
        <v>0</v>
      </c>
      <c r="K104" s="31">
        <f>100/F104*(G104+H104+I104)</f>
        <v>100.00000000000001</v>
      </c>
      <c r="L104" s="31">
        <f t="shared" si="32"/>
        <v>45.45454545454546</v>
      </c>
      <c r="M104" s="31">
        <f t="shared" si="33"/>
        <v>48.727272727272727</v>
      </c>
      <c r="N104" s="31">
        <f t="shared" si="34"/>
        <v>3.4545454545454546</v>
      </c>
      <c r="O104" s="11">
        <f t="shared" si="31"/>
        <v>36.363636363636367</v>
      </c>
    </row>
    <row r="105" spans="1:15" ht="15.75" customHeight="1">
      <c r="A105" s="8"/>
      <c r="B105" s="13"/>
      <c r="C105" s="13"/>
      <c r="D105" s="13" t="s">
        <v>35</v>
      </c>
      <c r="E105" s="9">
        <v>15</v>
      </c>
      <c r="F105" s="34">
        <f>G105+H105+I105+J105</f>
        <v>12</v>
      </c>
      <c r="G105" s="8">
        <v>0</v>
      </c>
      <c r="H105" s="10">
        <v>4</v>
      </c>
      <c r="I105" s="8">
        <v>6</v>
      </c>
      <c r="J105" s="8">
        <v>2</v>
      </c>
      <c r="K105" s="31">
        <f t="shared" ref="K105:K116" si="47">100/F105*(G105+H105+I105)</f>
        <v>83.333333333333343</v>
      </c>
      <c r="L105" s="31">
        <f t="shared" si="32"/>
        <v>33.333333333333336</v>
      </c>
      <c r="M105" s="31">
        <f t="shared" si="33"/>
        <v>42</v>
      </c>
      <c r="N105" s="31">
        <f t="shared" si="34"/>
        <v>3.1666666666666665</v>
      </c>
      <c r="O105" s="11">
        <f t="shared" si="31"/>
        <v>26.666666666666668</v>
      </c>
    </row>
    <row r="106" spans="1:15" ht="15.75" customHeight="1">
      <c r="A106" s="8"/>
      <c r="B106" s="13"/>
      <c r="C106" s="13"/>
      <c r="D106" s="13" t="s">
        <v>60</v>
      </c>
      <c r="E106" s="9">
        <v>14</v>
      </c>
      <c r="F106" s="34">
        <f>G106+H106+I106+J106</f>
        <v>10</v>
      </c>
      <c r="G106" s="8">
        <v>1</v>
      </c>
      <c r="H106" s="10">
        <v>3</v>
      </c>
      <c r="I106" s="8">
        <v>5</v>
      </c>
      <c r="J106" s="8">
        <v>1</v>
      </c>
      <c r="K106" s="31">
        <f t="shared" si="47"/>
        <v>90</v>
      </c>
      <c r="L106" s="31">
        <f t="shared" si="32"/>
        <v>40</v>
      </c>
      <c r="M106" s="31">
        <f t="shared" si="33"/>
        <v>48.8</v>
      </c>
      <c r="N106" s="31">
        <f t="shared" si="34"/>
        <v>3.4</v>
      </c>
      <c r="O106" s="11">
        <f t="shared" si="31"/>
        <v>34</v>
      </c>
    </row>
    <row r="107" spans="1:15" ht="15.75" customHeight="1">
      <c r="A107" s="8"/>
      <c r="B107" s="13"/>
      <c r="C107" s="13"/>
      <c r="D107" s="13" t="s">
        <v>33</v>
      </c>
      <c r="E107" s="9">
        <v>17</v>
      </c>
      <c r="F107" s="34">
        <f t="shared" si="29"/>
        <v>16</v>
      </c>
      <c r="G107" s="8">
        <v>0</v>
      </c>
      <c r="H107" s="10">
        <v>7</v>
      </c>
      <c r="I107" s="8">
        <v>8</v>
      </c>
      <c r="J107" s="8">
        <v>1</v>
      </c>
      <c r="K107" s="31">
        <f t="shared" si="47"/>
        <v>93.75</v>
      </c>
      <c r="L107" s="31">
        <f t="shared" si="32"/>
        <v>43.75</v>
      </c>
      <c r="M107" s="31">
        <f t="shared" si="33"/>
        <v>47</v>
      </c>
      <c r="N107" s="31">
        <f t="shared" si="34"/>
        <v>3.375</v>
      </c>
      <c r="O107" s="11">
        <f t="shared" si="31"/>
        <v>35</v>
      </c>
    </row>
    <row r="108" spans="1:15" ht="15.75" customHeight="1">
      <c r="A108" s="8"/>
      <c r="B108" s="13"/>
      <c r="C108" s="13"/>
      <c r="D108" s="13" t="s">
        <v>36</v>
      </c>
      <c r="E108" s="9">
        <v>18</v>
      </c>
      <c r="F108" s="34">
        <f t="shared" si="29"/>
        <v>14</v>
      </c>
      <c r="G108" s="8">
        <v>2</v>
      </c>
      <c r="H108" s="10">
        <v>7</v>
      </c>
      <c r="I108" s="8">
        <v>3</v>
      </c>
      <c r="J108" s="8">
        <v>2</v>
      </c>
      <c r="K108" s="31">
        <f t="shared" si="47"/>
        <v>85.714285714285722</v>
      </c>
      <c r="L108" s="31">
        <f t="shared" si="32"/>
        <v>64.285714285714292</v>
      </c>
      <c r="M108" s="31">
        <f t="shared" si="33"/>
        <v>56.285714285714285</v>
      </c>
      <c r="N108" s="31">
        <f t="shared" si="34"/>
        <v>3.6428571428571428</v>
      </c>
      <c r="O108" s="11">
        <f t="shared" si="31"/>
        <v>54.285714285714285</v>
      </c>
    </row>
    <row r="109" spans="1:15" ht="15.75" customHeight="1">
      <c r="A109" s="8"/>
      <c r="B109" s="13"/>
      <c r="C109" s="13"/>
      <c r="D109" s="13" t="s">
        <v>30</v>
      </c>
      <c r="E109" s="9">
        <v>18</v>
      </c>
      <c r="F109" s="34">
        <f t="shared" si="29"/>
        <v>14</v>
      </c>
      <c r="G109" s="8">
        <v>1</v>
      </c>
      <c r="H109" s="10">
        <v>6</v>
      </c>
      <c r="I109" s="8">
        <v>6</v>
      </c>
      <c r="J109" s="8">
        <v>1</v>
      </c>
      <c r="K109" s="31">
        <f t="shared" si="47"/>
        <v>92.857142857142861</v>
      </c>
      <c r="L109" s="31">
        <f t="shared" si="32"/>
        <v>50</v>
      </c>
      <c r="M109" s="31">
        <f t="shared" si="33"/>
        <v>51.142857142857146</v>
      </c>
      <c r="N109" s="31">
        <f t="shared" si="34"/>
        <v>3.5</v>
      </c>
      <c r="O109" s="11">
        <f t="shared" si="31"/>
        <v>41.428571428571431</v>
      </c>
    </row>
    <row r="110" spans="1:15" ht="15.75" customHeight="1">
      <c r="A110" s="8"/>
      <c r="B110" s="13"/>
      <c r="C110" s="13"/>
      <c r="D110" s="13" t="s">
        <v>25</v>
      </c>
      <c r="E110" s="9">
        <v>16</v>
      </c>
      <c r="F110" s="34">
        <f t="shared" si="29"/>
        <v>12</v>
      </c>
      <c r="G110" s="8">
        <v>1</v>
      </c>
      <c r="H110" s="10">
        <v>5</v>
      </c>
      <c r="I110" s="8">
        <v>4</v>
      </c>
      <c r="J110" s="8">
        <v>2</v>
      </c>
      <c r="K110" s="31">
        <f>100/F110*(G110+H110+I110)</f>
        <v>83.333333333333343</v>
      </c>
      <c r="L110" s="31">
        <f t="shared" si="32"/>
        <v>50</v>
      </c>
      <c r="M110" s="31">
        <f t="shared" si="33"/>
        <v>49.666666666666664</v>
      </c>
      <c r="N110" s="31">
        <f t="shared" si="34"/>
        <v>3.4166666666666665</v>
      </c>
      <c r="O110" s="11">
        <f t="shared" si="31"/>
        <v>41.666666666666664</v>
      </c>
    </row>
    <row r="111" spans="1:15" ht="15.75" customHeight="1">
      <c r="A111" s="8"/>
      <c r="B111" s="13"/>
      <c r="C111" s="13"/>
      <c r="D111" s="13" t="s">
        <v>24</v>
      </c>
      <c r="E111" s="9">
        <v>17</v>
      </c>
      <c r="F111" s="34">
        <f t="shared" si="29"/>
        <v>15</v>
      </c>
      <c r="G111" s="8">
        <v>1</v>
      </c>
      <c r="H111" s="10">
        <v>5</v>
      </c>
      <c r="I111" s="8">
        <v>8</v>
      </c>
      <c r="J111" s="8">
        <v>1</v>
      </c>
      <c r="K111" s="31">
        <f t="shared" si="47"/>
        <v>93.333333333333343</v>
      </c>
      <c r="L111" s="31">
        <f t="shared" si="32"/>
        <v>40</v>
      </c>
      <c r="M111" s="31">
        <f t="shared" si="33"/>
        <v>48.266666666666666</v>
      </c>
      <c r="N111" s="31">
        <f t="shared" si="34"/>
        <v>3.4</v>
      </c>
      <c r="O111" s="11">
        <f t="shared" si="31"/>
        <v>33.333333333333336</v>
      </c>
    </row>
    <row r="112" spans="1:15" ht="15.75" customHeight="1">
      <c r="A112" s="8"/>
      <c r="B112" s="13"/>
      <c r="C112" s="13"/>
      <c r="D112" s="13" t="s">
        <v>56</v>
      </c>
      <c r="E112" s="9">
        <v>20</v>
      </c>
      <c r="F112" s="34">
        <f t="shared" si="29"/>
        <v>15</v>
      </c>
      <c r="G112" s="8">
        <v>4</v>
      </c>
      <c r="H112" s="10">
        <v>5</v>
      </c>
      <c r="I112" s="8">
        <v>5</v>
      </c>
      <c r="J112" s="8">
        <v>1</v>
      </c>
      <c r="K112" s="31">
        <f t="shared" si="47"/>
        <v>93.333333333333343</v>
      </c>
      <c r="L112" s="31">
        <f t="shared" si="32"/>
        <v>60</v>
      </c>
      <c r="M112" s="31">
        <f t="shared" si="33"/>
        <v>61.06666666666667</v>
      </c>
      <c r="N112" s="31">
        <f t="shared" si="34"/>
        <v>3.8</v>
      </c>
      <c r="O112" s="11">
        <f t="shared" si="31"/>
        <v>53.333333333333336</v>
      </c>
    </row>
    <row r="113" spans="1:15" ht="15.75" customHeight="1">
      <c r="A113" s="8"/>
      <c r="B113" s="13"/>
      <c r="C113" s="13"/>
      <c r="D113" s="13" t="s">
        <v>58</v>
      </c>
      <c r="E113" s="9">
        <v>16</v>
      </c>
      <c r="F113" s="34">
        <f t="shared" si="29"/>
        <v>11</v>
      </c>
      <c r="G113" s="8">
        <v>0</v>
      </c>
      <c r="H113" s="10">
        <v>3</v>
      </c>
      <c r="I113" s="8">
        <v>8</v>
      </c>
      <c r="J113" s="8">
        <v>0</v>
      </c>
      <c r="K113" s="31">
        <f t="shared" si="47"/>
        <v>100.00000000000001</v>
      </c>
      <c r="L113" s="31">
        <f t="shared" si="32"/>
        <v>27.272727272727273</v>
      </c>
      <c r="M113" s="31">
        <f t="shared" si="33"/>
        <v>43.636363636363633</v>
      </c>
      <c r="N113" s="31">
        <f t="shared" si="34"/>
        <v>3.2727272727272729</v>
      </c>
      <c r="O113" s="11">
        <f t="shared" si="31"/>
        <v>21.818181818181817</v>
      </c>
    </row>
    <row r="114" spans="1:15" ht="15.75" customHeight="1">
      <c r="A114" s="8"/>
      <c r="B114" s="13"/>
      <c r="C114" s="13"/>
      <c r="D114" s="13">
        <v>10</v>
      </c>
      <c r="E114" s="9">
        <v>18</v>
      </c>
      <c r="F114" s="34">
        <f t="shared" si="29"/>
        <v>13</v>
      </c>
      <c r="G114" s="8">
        <v>3</v>
      </c>
      <c r="H114" s="10">
        <v>5</v>
      </c>
      <c r="I114" s="8">
        <v>3</v>
      </c>
      <c r="J114" s="8">
        <v>2</v>
      </c>
      <c r="K114" s="31">
        <f t="shared" si="47"/>
        <v>84.615384615384613</v>
      </c>
      <c r="L114" s="31">
        <f t="shared" si="32"/>
        <v>61.53846153846154</v>
      </c>
      <c r="M114" s="31">
        <f t="shared" si="33"/>
        <v>58.46153846153846</v>
      </c>
      <c r="N114" s="31">
        <f t="shared" si="34"/>
        <v>3.6923076923076925</v>
      </c>
      <c r="O114" s="11">
        <f t="shared" si="31"/>
        <v>53.846153846153847</v>
      </c>
    </row>
    <row r="115" spans="1:15" ht="15.75" customHeight="1">
      <c r="A115" s="8"/>
      <c r="B115" s="13"/>
      <c r="C115" s="13"/>
      <c r="D115" s="13">
        <v>11</v>
      </c>
      <c r="E115" s="9">
        <v>16</v>
      </c>
      <c r="F115" s="34">
        <f t="shared" si="29"/>
        <v>14</v>
      </c>
      <c r="G115" s="8">
        <v>3</v>
      </c>
      <c r="H115" s="10">
        <v>6</v>
      </c>
      <c r="I115" s="8">
        <v>5</v>
      </c>
      <c r="J115" s="8">
        <v>0</v>
      </c>
      <c r="K115" s="31">
        <f t="shared" si="47"/>
        <v>100</v>
      </c>
      <c r="L115" s="31">
        <f t="shared" si="32"/>
        <v>64.285714285714292</v>
      </c>
      <c r="M115" s="31">
        <f t="shared" si="33"/>
        <v>61.714285714285715</v>
      </c>
      <c r="N115" s="31">
        <f t="shared" si="34"/>
        <v>3.8571428571428572</v>
      </c>
      <c r="O115" s="11">
        <f t="shared" si="31"/>
        <v>55.714285714285715</v>
      </c>
    </row>
    <row r="116" spans="1:15" s="6" customFormat="1" ht="15.75" customHeight="1">
      <c r="A116" s="12"/>
      <c r="B116" s="13"/>
      <c r="C116" s="13"/>
      <c r="D116" s="13"/>
      <c r="E116" s="13">
        <f>SUM(E103:E115)</f>
        <v>214</v>
      </c>
      <c r="F116" s="13">
        <f>SUM(F103:F115)</f>
        <v>168</v>
      </c>
      <c r="G116" s="13">
        <f t="shared" ref="G116:J116" si="48">SUM(G103:G115)</f>
        <v>20</v>
      </c>
      <c r="H116" s="13">
        <f t="shared" si="48"/>
        <v>65</v>
      </c>
      <c r="I116" s="13">
        <f t="shared" si="48"/>
        <v>70</v>
      </c>
      <c r="J116" s="13">
        <f t="shared" si="48"/>
        <v>13</v>
      </c>
      <c r="K116" s="14">
        <f t="shared" si="47"/>
        <v>92.261904761904759</v>
      </c>
      <c r="L116" s="23">
        <f t="shared" si="32"/>
        <v>50.595238095238095</v>
      </c>
      <c r="M116" s="14">
        <f t="shared" si="33"/>
        <v>52.904761904761905</v>
      </c>
      <c r="N116" s="14">
        <f t="shared" si="34"/>
        <v>3.5476190476190474</v>
      </c>
      <c r="O116" s="23">
        <f t="shared" si="31"/>
        <v>42.857142857142854</v>
      </c>
    </row>
    <row r="117" spans="1:15" s="16" customFormat="1" ht="15.75" customHeight="1">
      <c r="A117" s="8"/>
      <c r="B117" s="13" t="s">
        <v>53</v>
      </c>
      <c r="C117" s="13" t="s">
        <v>54</v>
      </c>
      <c r="D117" s="13" t="s">
        <v>33</v>
      </c>
      <c r="E117" s="9">
        <v>17</v>
      </c>
      <c r="F117" s="34">
        <f t="shared" si="29"/>
        <v>16</v>
      </c>
      <c r="G117" s="8">
        <v>3</v>
      </c>
      <c r="H117" s="10">
        <v>6</v>
      </c>
      <c r="I117" s="8">
        <v>6</v>
      </c>
      <c r="J117" s="8">
        <v>1</v>
      </c>
      <c r="K117" s="11">
        <f t="shared" si="30"/>
        <v>93.75</v>
      </c>
      <c r="L117" s="11">
        <f t="shared" si="32"/>
        <v>56.25</v>
      </c>
      <c r="M117" s="11">
        <f t="shared" si="33"/>
        <v>57.25</v>
      </c>
      <c r="N117" s="11">
        <f t="shared" si="34"/>
        <v>3.6875</v>
      </c>
      <c r="O117" s="11">
        <f t="shared" si="31"/>
        <v>48.75</v>
      </c>
    </row>
    <row r="118" spans="1:15" s="16" customFormat="1" ht="15.75" customHeight="1">
      <c r="A118" s="8"/>
      <c r="B118" s="13"/>
      <c r="C118" s="13"/>
      <c r="D118" s="13" t="s">
        <v>36</v>
      </c>
      <c r="E118" s="9">
        <v>18</v>
      </c>
      <c r="F118" s="34">
        <f t="shared" si="29"/>
        <v>15</v>
      </c>
      <c r="G118" s="8">
        <v>1</v>
      </c>
      <c r="H118" s="10">
        <v>6</v>
      </c>
      <c r="I118" s="8">
        <v>8</v>
      </c>
      <c r="J118" s="8">
        <v>0</v>
      </c>
      <c r="K118" s="11">
        <f t="shared" si="30"/>
        <v>100</v>
      </c>
      <c r="L118" s="11">
        <f t="shared" si="32"/>
        <v>46.666666666666671</v>
      </c>
      <c r="M118" s="11">
        <f t="shared" si="33"/>
        <v>51.466666666666669</v>
      </c>
      <c r="N118" s="11">
        <f t="shared" si="34"/>
        <v>3.5333333333333332</v>
      </c>
      <c r="O118" s="11">
        <f t="shared" si="31"/>
        <v>38.666666666666664</v>
      </c>
    </row>
    <row r="119" spans="1:15" s="16" customFormat="1" ht="15.75" customHeight="1">
      <c r="A119" s="8"/>
      <c r="B119" s="13"/>
      <c r="C119" s="13"/>
      <c r="D119" s="13" t="s">
        <v>30</v>
      </c>
      <c r="E119" s="9">
        <v>18</v>
      </c>
      <c r="F119" s="34">
        <f t="shared" si="29"/>
        <v>13</v>
      </c>
      <c r="G119" s="8">
        <v>2</v>
      </c>
      <c r="H119" s="10">
        <v>3</v>
      </c>
      <c r="I119" s="8">
        <v>8</v>
      </c>
      <c r="J119" s="8">
        <v>0</v>
      </c>
      <c r="K119" s="11">
        <f t="shared" si="30"/>
        <v>100</v>
      </c>
      <c r="L119" s="11">
        <f t="shared" si="32"/>
        <v>38.46153846153846</v>
      </c>
      <c r="M119" s="11">
        <f t="shared" si="33"/>
        <v>52.307692307692307</v>
      </c>
      <c r="N119" s="11">
        <f t="shared" si="34"/>
        <v>3.5384615384615383</v>
      </c>
      <c r="O119" s="11">
        <f t="shared" si="31"/>
        <v>33.846153846153847</v>
      </c>
    </row>
    <row r="120" spans="1:15" s="16" customFormat="1" ht="15.75" customHeight="1">
      <c r="A120" s="8"/>
      <c r="B120" s="13"/>
      <c r="C120" s="13"/>
      <c r="D120" s="13" t="s">
        <v>25</v>
      </c>
      <c r="E120" s="9">
        <v>16</v>
      </c>
      <c r="F120" s="34">
        <f t="shared" si="29"/>
        <v>11</v>
      </c>
      <c r="G120" s="8">
        <v>1</v>
      </c>
      <c r="H120" s="10">
        <v>5</v>
      </c>
      <c r="I120" s="8">
        <v>5</v>
      </c>
      <c r="J120" s="8">
        <v>0</v>
      </c>
      <c r="K120" s="11">
        <f t="shared" ref="K120" si="49">100/F120*(G120+H120+I120)</f>
        <v>100.00000000000001</v>
      </c>
      <c r="L120" s="11">
        <f t="shared" ref="L120" si="50">100/F120*(H120+G120)</f>
        <v>54.545454545454547</v>
      </c>
      <c r="M120" s="11">
        <f t="shared" ref="M120" si="51">(G120*100+H120*64+I120*36+J120*16)/F120</f>
        <v>54.545454545454547</v>
      </c>
      <c r="N120" s="11">
        <f t="shared" ref="N120" si="52">(G120*5+H120*4+I120*3+J120*2)/F120</f>
        <v>3.6363636363636362</v>
      </c>
      <c r="O120" s="11">
        <f t="shared" ref="O120" si="53">(G120*100+H120*80)/F120</f>
        <v>45.454545454545453</v>
      </c>
    </row>
    <row r="121" spans="1:15" s="16" customFormat="1" ht="15.75" customHeight="1">
      <c r="A121" s="8"/>
      <c r="B121" s="13"/>
      <c r="C121" s="13"/>
      <c r="D121" s="13" t="s">
        <v>24</v>
      </c>
      <c r="E121" s="9">
        <v>17</v>
      </c>
      <c r="F121" s="34">
        <f t="shared" si="29"/>
        <v>15</v>
      </c>
      <c r="G121" s="8">
        <v>2</v>
      </c>
      <c r="H121" s="10">
        <v>5</v>
      </c>
      <c r="I121" s="8">
        <v>6</v>
      </c>
      <c r="J121" s="8">
        <v>2</v>
      </c>
      <c r="K121" s="11">
        <f t="shared" si="30"/>
        <v>86.666666666666671</v>
      </c>
      <c r="L121" s="11">
        <f t="shared" si="32"/>
        <v>46.666666666666671</v>
      </c>
      <c r="M121" s="11">
        <f t="shared" si="33"/>
        <v>51.2</v>
      </c>
      <c r="N121" s="11">
        <f t="shared" si="34"/>
        <v>3.4666666666666668</v>
      </c>
      <c r="O121" s="11">
        <f t="shared" si="31"/>
        <v>40</v>
      </c>
    </row>
    <row r="122" spans="1:15" s="16" customFormat="1" ht="15.75" customHeight="1">
      <c r="A122" s="8"/>
      <c r="B122" s="13"/>
      <c r="C122" s="13"/>
      <c r="D122" s="13" t="s">
        <v>56</v>
      </c>
      <c r="E122" s="9">
        <v>20</v>
      </c>
      <c r="F122" s="34">
        <f t="shared" si="29"/>
        <v>17</v>
      </c>
      <c r="G122" s="8">
        <v>0</v>
      </c>
      <c r="H122" s="10">
        <v>11</v>
      </c>
      <c r="I122" s="8">
        <v>4</v>
      </c>
      <c r="J122" s="8">
        <v>2</v>
      </c>
      <c r="K122" s="11">
        <f t="shared" si="30"/>
        <v>88.235294117647072</v>
      </c>
      <c r="L122" s="11">
        <f t="shared" si="32"/>
        <v>64.705882352941188</v>
      </c>
      <c r="M122" s="11">
        <f t="shared" si="33"/>
        <v>51.764705882352942</v>
      </c>
      <c r="N122" s="11">
        <f t="shared" si="34"/>
        <v>3.5294117647058822</v>
      </c>
      <c r="O122" s="11">
        <f t="shared" si="31"/>
        <v>51.764705882352942</v>
      </c>
    </row>
    <row r="123" spans="1:15" s="16" customFormat="1" ht="15.75" customHeight="1">
      <c r="A123" s="8"/>
      <c r="B123" s="13"/>
      <c r="C123" s="13"/>
      <c r="D123" s="13" t="s">
        <v>58</v>
      </c>
      <c r="E123" s="9">
        <v>16</v>
      </c>
      <c r="F123" s="34">
        <f t="shared" si="29"/>
        <v>13</v>
      </c>
      <c r="G123" s="8">
        <v>0</v>
      </c>
      <c r="H123" s="10">
        <v>3</v>
      </c>
      <c r="I123" s="8">
        <v>8</v>
      </c>
      <c r="J123" s="8">
        <v>2</v>
      </c>
      <c r="K123" s="11">
        <f t="shared" si="30"/>
        <v>84.615384615384613</v>
      </c>
      <c r="L123" s="11">
        <f t="shared" si="32"/>
        <v>23.076923076923077</v>
      </c>
      <c r="M123" s="11">
        <f t="shared" si="33"/>
        <v>39.384615384615387</v>
      </c>
      <c r="N123" s="11">
        <f t="shared" si="34"/>
        <v>3.0769230769230771</v>
      </c>
      <c r="O123" s="11">
        <f t="shared" si="31"/>
        <v>18.46153846153846</v>
      </c>
    </row>
    <row r="124" spans="1:15" s="16" customFormat="1" ht="15.75" customHeight="1">
      <c r="A124" s="8"/>
      <c r="B124" s="13"/>
      <c r="C124" s="13"/>
      <c r="D124" s="13">
        <v>10</v>
      </c>
      <c r="E124" s="9">
        <v>18</v>
      </c>
      <c r="F124" s="34">
        <f t="shared" si="29"/>
        <v>17</v>
      </c>
      <c r="G124" s="8">
        <v>7</v>
      </c>
      <c r="H124" s="10">
        <v>6</v>
      </c>
      <c r="I124" s="8">
        <v>4</v>
      </c>
      <c r="J124" s="8">
        <v>0</v>
      </c>
      <c r="K124" s="11">
        <f t="shared" si="30"/>
        <v>100</v>
      </c>
      <c r="L124" s="11">
        <f t="shared" si="32"/>
        <v>76.470588235294116</v>
      </c>
      <c r="M124" s="11">
        <f t="shared" si="33"/>
        <v>72.235294117647058</v>
      </c>
      <c r="N124" s="11">
        <f t="shared" si="34"/>
        <v>4.1764705882352944</v>
      </c>
      <c r="O124" s="11">
        <f t="shared" si="31"/>
        <v>69.411764705882348</v>
      </c>
    </row>
    <row r="125" spans="1:15" s="16" customFormat="1" ht="15.75" customHeight="1">
      <c r="A125" s="8"/>
      <c r="B125" s="13"/>
      <c r="C125" s="13"/>
      <c r="D125" s="13">
        <v>11</v>
      </c>
      <c r="E125" s="9">
        <v>16</v>
      </c>
      <c r="F125" s="34">
        <f t="shared" si="29"/>
        <v>15</v>
      </c>
      <c r="G125" s="8">
        <v>8</v>
      </c>
      <c r="H125" s="10">
        <v>4</v>
      </c>
      <c r="I125" s="8">
        <v>3</v>
      </c>
      <c r="J125" s="8">
        <v>0</v>
      </c>
      <c r="K125" s="11">
        <f t="shared" si="30"/>
        <v>100</v>
      </c>
      <c r="L125" s="11">
        <f t="shared" si="32"/>
        <v>80</v>
      </c>
      <c r="M125" s="11">
        <f t="shared" si="33"/>
        <v>77.599999999999994</v>
      </c>
      <c r="N125" s="11">
        <f t="shared" si="34"/>
        <v>4.333333333333333</v>
      </c>
      <c r="O125" s="11">
        <f t="shared" si="31"/>
        <v>74.666666666666671</v>
      </c>
    </row>
    <row r="126" spans="1:15" s="15" customFormat="1" ht="15.75" customHeight="1">
      <c r="A126" s="12"/>
      <c r="B126" s="13"/>
      <c r="C126" s="13"/>
      <c r="D126" s="13"/>
      <c r="E126" s="13">
        <f>SUM(E117:E125)</f>
        <v>156</v>
      </c>
      <c r="F126" s="13">
        <f>SUM(F117:F125)</f>
        <v>132</v>
      </c>
      <c r="G126" s="13">
        <f t="shared" ref="G126:J126" si="54">SUM(G117:G125)</f>
        <v>24</v>
      </c>
      <c r="H126" s="13">
        <f t="shared" si="54"/>
        <v>49</v>
      </c>
      <c r="I126" s="13">
        <f t="shared" si="54"/>
        <v>52</v>
      </c>
      <c r="J126" s="13">
        <f t="shared" si="54"/>
        <v>7</v>
      </c>
      <c r="K126" s="23">
        <f t="shared" si="30"/>
        <v>94.696969696969703</v>
      </c>
      <c r="L126" s="23">
        <f t="shared" si="32"/>
        <v>55.303030303030305</v>
      </c>
      <c r="M126" s="23">
        <f t="shared" si="33"/>
        <v>56.969696969696969</v>
      </c>
      <c r="N126" s="23">
        <f t="shared" si="34"/>
        <v>3.6818181818181817</v>
      </c>
      <c r="O126" s="23">
        <f t="shared" si="31"/>
        <v>47.878787878787875</v>
      </c>
    </row>
    <row r="127" spans="1:15" ht="15.75" customHeight="1">
      <c r="A127" s="8"/>
      <c r="B127" s="13" t="s">
        <v>45</v>
      </c>
      <c r="C127" s="13" t="s">
        <v>46</v>
      </c>
      <c r="D127" s="13" t="s">
        <v>23</v>
      </c>
      <c r="E127" s="9">
        <v>20</v>
      </c>
      <c r="F127" s="34">
        <f t="shared" si="29"/>
        <v>19</v>
      </c>
      <c r="G127" s="8">
        <v>0</v>
      </c>
      <c r="H127" s="10">
        <v>7</v>
      </c>
      <c r="I127" s="8">
        <v>11</v>
      </c>
      <c r="J127" s="8">
        <v>1</v>
      </c>
      <c r="K127" s="11">
        <f t="shared" si="30"/>
        <v>94.736842105263165</v>
      </c>
      <c r="L127" s="11">
        <f t="shared" si="32"/>
        <v>36.842105263157897</v>
      </c>
      <c r="M127" s="11">
        <f t="shared" si="33"/>
        <v>45.263157894736842</v>
      </c>
      <c r="N127" s="11">
        <f t="shared" si="34"/>
        <v>3.3157894736842106</v>
      </c>
      <c r="O127" s="11">
        <f t="shared" si="31"/>
        <v>29.473684210526315</v>
      </c>
    </row>
    <row r="128" spans="1:15" ht="15.75" customHeight="1">
      <c r="A128" s="8"/>
      <c r="B128" s="13"/>
      <c r="C128" s="13"/>
      <c r="D128" s="13" t="s">
        <v>22</v>
      </c>
      <c r="E128" s="9">
        <v>19</v>
      </c>
      <c r="F128" s="34">
        <f t="shared" si="29"/>
        <v>15</v>
      </c>
      <c r="G128" s="8">
        <v>0</v>
      </c>
      <c r="H128" s="10">
        <v>1</v>
      </c>
      <c r="I128" s="8">
        <v>11</v>
      </c>
      <c r="J128" s="8">
        <v>3</v>
      </c>
      <c r="K128" s="11">
        <f t="shared" si="30"/>
        <v>80</v>
      </c>
      <c r="L128" s="11">
        <f t="shared" si="32"/>
        <v>6.666666666666667</v>
      </c>
      <c r="M128" s="11">
        <f t="shared" si="33"/>
        <v>33.866666666666667</v>
      </c>
      <c r="N128" s="11">
        <f t="shared" si="34"/>
        <v>2.8666666666666667</v>
      </c>
      <c r="O128" s="11">
        <f t="shared" si="31"/>
        <v>5.333333333333333</v>
      </c>
    </row>
    <row r="129" spans="1:15" ht="15.75" customHeight="1">
      <c r="A129" s="8"/>
      <c r="B129" s="13"/>
      <c r="C129" s="13"/>
      <c r="D129" s="13" t="s">
        <v>40</v>
      </c>
      <c r="E129" s="9">
        <v>16</v>
      </c>
      <c r="F129" s="34">
        <f t="shared" si="29"/>
        <v>13</v>
      </c>
      <c r="G129" s="8">
        <v>1</v>
      </c>
      <c r="H129" s="10">
        <v>7</v>
      </c>
      <c r="I129" s="8">
        <v>5</v>
      </c>
      <c r="J129" s="8">
        <v>0</v>
      </c>
      <c r="K129" s="11">
        <f t="shared" si="30"/>
        <v>100</v>
      </c>
      <c r="L129" s="11">
        <f t="shared" si="32"/>
        <v>61.53846153846154</v>
      </c>
      <c r="M129" s="11">
        <f t="shared" si="33"/>
        <v>56</v>
      </c>
      <c r="N129" s="11">
        <f t="shared" si="34"/>
        <v>3.6923076923076925</v>
      </c>
      <c r="O129" s="11">
        <f t="shared" si="31"/>
        <v>50.769230769230766</v>
      </c>
    </row>
    <row r="130" spans="1:15" ht="15.75" customHeight="1">
      <c r="A130" s="8"/>
      <c r="B130" s="13"/>
      <c r="C130" s="13"/>
      <c r="D130" s="13" t="s">
        <v>33</v>
      </c>
      <c r="E130" s="9">
        <v>17</v>
      </c>
      <c r="F130" s="34">
        <f t="shared" si="29"/>
        <v>16</v>
      </c>
      <c r="G130" s="8">
        <v>0</v>
      </c>
      <c r="H130" s="10">
        <v>2</v>
      </c>
      <c r="I130" s="8">
        <v>14</v>
      </c>
      <c r="J130" s="8">
        <v>0</v>
      </c>
      <c r="K130" s="11">
        <f t="shared" si="30"/>
        <v>100</v>
      </c>
      <c r="L130" s="11">
        <f t="shared" si="32"/>
        <v>12.5</v>
      </c>
      <c r="M130" s="11">
        <f t="shared" si="33"/>
        <v>39.5</v>
      </c>
      <c r="N130" s="11">
        <f t="shared" si="34"/>
        <v>3.125</v>
      </c>
      <c r="O130" s="11">
        <f t="shared" si="31"/>
        <v>10</v>
      </c>
    </row>
    <row r="131" spans="1:15" ht="15.75" customHeight="1">
      <c r="A131" s="8"/>
      <c r="B131" s="13"/>
      <c r="C131" s="13"/>
      <c r="D131" s="13" t="s">
        <v>36</v>
      </c>
      <c r="E131" s="9">
        <v>17</v>
      </c>
      <c r="F131" s="34">
        <f t="shared" si="29"/>
        <v>16</v>
      </c>
      <c r="G131" s="8">
        <v>0</v>
      </c>
      <c r="H131" s="10">
        <v>7</v>
      </c>
      <c r="I131" s="8">
        <v>8</v>
      </c>
      <c r="J131" s="8">
        <v>1</v>
      </c>
      <c r="K131" s="11">
        <f t="shared" si="30"/>
        <v>93.75</v>
      </c>
      <c r="L131" s="11">
        <f t="shared" si="32"/>
        <v>43.75</v>
      </c>
      <c r="M131" s="11">
        <f t="shared" si="33"/>
        <v>47</v>
      </c>
      <c r="N131" s="11">
        <f t="shared" si="34"/>
        <v>3.375</v>
      </c>
      <c r="O131" s="11">
        <f t="shared" si="31"/>
        <v>35</v>
      </c>
    </row>
    <row r="132" spans="1:15" ht="15.75" customHeight="1">
      <c r="A132" s="8"/>
      <c r="B132" s="13"/>
      <c r="C132" s="13"/>
      <c r="D132" s="13" t="s">
        <v>25</v>
      </c>
      <c r="E132" s="9">
        <v>16</v>
      </c>
      <c r="F132" s="34">
        <f t="shared" si="29"/>
        <v>12</v>
      </c>
      <c r="G132" s="8">
        <v>0</v>
      </c>
      <c r="H132" s="10">
        <v>4</v>
      </c>
      <c r="I132" s="8">
        <v>8</v>
      </c>
      <c r="J132" s="8">
        <v>0</v>
      </c>
      <c r="K132" s="11">
        <f t="shared" si="30"/>
        <v>100</v>
      </c>
      <c r="L132" s="11">
        <f t="shared" si="32"/>
        <v>33.333333333333336</v>
      </c>
      <c r="M132" s="11">
        <f t="shared" si="33"/>
        <v>45.333333333333336</v>
      </c>
      <c r="N132" s="11">
        <f t="shared" si="34"/>
        <v>3.3333333333333335</v>
      </c>
      <c r="O132" s="11">
        <f t="shared" si="31"/>
        <v>26.666666666666668</v>
      </c>
    </row>
    <row r="133" spans="1:15" ht="15.75" customHeight="1">
      <c r="A133" s="8"/>
      <c r="B133" s="13"/>
      <c r="C133" s="13"/>
      <c r="D133" s="13" t="s">
        <v>24</v>
      </c>
      <c r="E133" s="9">
        <v>17</v>
      </c>
      <c r="F133" s="34">
        <f t="shared" si="29"/>
        <v>15</v>
      </c>
      <c r="G133" s="8">
        <v>0</v>
      </c>
      <c r="H133" s="10">
        <v>1</v>
      </c>
      <c r="I133" s="8">
        <v>10</v>
      </c>
      <c r="J133" s="8">
        <v>4</v>
      </c>
      <c r="K133" s="11">
        <f t="shared" si="30"/>
        <v>73.333333333333343</v>
      </c>
      <c r="L133" s="11">
        <f t="shared" si="32"/>
        <v>6.666666666666667</v>
      </c>
      <c r="M133" s="11">
        <f t="shared" si="33"/>
        <v>32.533333333333331</v>
      </c>
      <c r="N133" s="11">
        <f t="shared" si="34"/>
        <v>2.8</v>
      </c>
      <c r="O133" s="11">
        <f t="shared" si="31"/>
        <v>5.333333333333333</v>
      </c>
    </row>
    <row r="134" spans="1:15" ht="15.75" customHeight="1">
      <c r="A134" s="8"/>
      <c r="B134" s="13"/>
      <c r="C134" s="13"/>
      <c r="D134" s="13" t="s">
        <v>56</v>
      </c>
      <c r="E134" s="9">
        <v>20</v>
      </c>
      <c r="F134" s="34">
        <f t="shared" si="29"/>
        <v>16</v>
      </c>
      <c r="G134" s="8">
        <v>1</v>
      </c>
      <c r="H134" s="10">
        <v>6</v>
      </c>
      <c r="I134" s="8">
        <v>8</v>
      </c>
      <c r="J134" s="8">
        <v>1</v>
      </c>
      <c r="K134" s="11">
        <f t="shared" si="30"/>
        <v>93.75</v>
      </c>
      <c r="L134" s="11">
        <f t="shared" si="32"/>
        <v>43.75</v>
      </c>
      <c r="M134" s="11">
        <f t="shared" si="33"/>
        <v>49.25</v>
      </c>
      <c r="N134" s="11">
        <f t="shared" si="34"/>
        <v>3.4375</v>
      </c>
      <c r="O134" s="11">
        <f t="shared" si="31"/>
        <v>36.25</v>
      </c>
    </row>
    <row r="135" spans="1:15" s="6" customFormat="1" ht="15.75" customHeight="1">
      <c r="A135" s="30"/>
      <c r="B135" s="13"/>
      <c r="C135" s="13"/>
      <c r="D135" s="13">
        <v>10</v>
      </c>
      <c r="E135" s="9">
        <v>18</v>
      </c>
      <c r="F135" s="34">
        <f t="shared" si="29"/>
        <v>15</v>
      </c>
      <c r="G135" s="9">
        <v>3</v>
      </c>
      <c r="H135" s="9">
        <v>8</v>
      </c>
      <c r="I135" s="9">
        <v>4</v>
      </c>
      <c r="J135" s="9">
        <v>0</v>
      </c>
      <c r="K135" s="31">
        <f t="shared" si="30"/>
        <v>100</v>
      </c>
      <c r="L135" s="31">
        <f t="shared" si="32"/>
        <v>73.333333333333343</v>
      </c>
      <c r="M135" s="31">
        <f t="shared" si="33"/>
        <v>63.733333333333334</v>
      </c>
      <c r="N135" s="31">
        <f t="shared" si="34"/>
        <v>3.9333333333333331</v>
      </c>
      <c r="O135" s="11">
        <f t="shared" si="31"/>
        <v>62.666666666666664</v>
      </c>
    </row>
    <row r="136" spans="1:15" ht="15.75" customHeight="1">
      <c r="A136" s="30"/>
      <c r="B136" s="13"/>
      <c r="C136" s="13"/>
      <c r="D136" s="13">
        <v>11</v>
      </c>
      <c r="E136" s="9">
        <v>16</v>
      </c>
      <c r="F136" s="34">
        <f t="shared" si="29"/>
        <v>14</v>
      </c>
      <c r="G136" s="9">
        <v>5</v>
      </c>
      <c r="H136" s="9">
        <v>2</v>
      </c>
      <c r="I136" s="9">
        <v>6</v>
      </c>
      <c r="J136" s="9">
        <v>1</v>
      </c>
      <c r="K136" s="31">
        <f t="shared" si="30"/>
        <v>92.857142857142861</v>
      </c>
      <c r="L136" s="31">
        <f t="shared" si="32"/>
        <v>50</v>
      </c>
      <c r="M136" s="31">
        <f t="shared" si="33"/>
        <v>61.428571428571431</v>
      </c>
      <c r="N136" s="31">
        <f t="shared" si="34"/>
        <v>3.7857142857142856</v>
      </c>
      <c r="O136" s="11">
        <f t="shared" si="31"/>
        <v>47.142857142857146</v>
      </c>
    </row>
    <row r="137" spans="1:15" s="39" customFormat="1" ht="15.75" customHeight="1">
      <c r="A137" s="12"/>
      <c r="B137" s="13"/>
      <c r="C137" s="13"/>
      <c r="D137" s="13"/>
      <c r="E137" s="13">
        <f>SUM(E127:E136)</f>
        <v>176</v>
      </c>
      <c r="F137" s="13">
        <f t="shared" ref="F137:J137" si="55">SUM(F127:F136)</f>
        <v>151</v>
      </c>
      <c r="G137" s="13">
        <f t="shared" si="55"/>
        <v>10</v>
      </c>
      <c r="H137" s="13">
        <f t="shared" si="55"/>
        <v>45</v>
      </c>
      <c r="I137" s="13">
        <f t="shared" si="55"/>
        <v>85</v>
      </c>
      <c r="J137" s="13">
        <f t="shared" si="55"/>
        <v>11</v>
      </c>
      <c r="K137" s="14">
        <f t="shared" si="30"/>
        <v>92.715231788079478</v>
      </c>
      <c r="L137" s="14">
        <f t="shared" si="32"/>
        <v>36.423841059602651</v>
      </c>
      <c r="M137" s="14">
        <f t="shared" si="33"/>
        <v>47.12582781456954</v>
      </c>
      <c r="N137" s="14">
        <f t="shared" si="34"/>
        <v>3.3576158940397351</v>
      </c>
      <c r="O137" s="23">
        <f t="shared" si="31"/>
        <v>30.463576158940398</v>
      </c>
    </row>
    <row r="138" spans="1:15" ht="15.75" customHeight="1">
      <c r="A138" s="8"/>
      <c r="B138" s="13"/>
      <c r="C138" s="13" t="s">
        <v>47</v>
      </c>
      <c r="D138" s="13" t="s">
        <v>29</v>
      </c>
      <c r="E138" s="9">
        <v>15</v>
      </c>
      <c r="F138" s="34">
        <f t="shared" si="29"/>
        <v>15</v>
      </c>
      <c r="G138" s="8">
        <v>3</v>
      </c>
      <c r="H138" s="10">
        <v>4</v>
      </c>
      <c r="I138" s="8">
        <v>6</v>
      </c>
      <c r="J138" s="8">
        <v>2</v>
      </c>
      <c r="K138" s="11">
        <f t="shared" si="30"/>
        <v>86.666666666666671</v>
      </c>
      <c r="L138" s="11">
        <f t="shared" si="32"/>
        <v>46.666666666666671</v>
      </c>
      <c r="M138" s="11">
        <f t="shared" si="33"/>
        <v>53.6</v>
      </c>
      <c r="N138" s="11">
        <f t="shared" si="34"/>
        <v>3.5333333333333332</v>
      </c>
      <c r="O138" s="11">
        <f t="shared" si="31"/>
        <v>41.333333333333336</v>
      </c>
    </row>
    <row r="139" spans="1:15" ht="15.75" customHeight="1">
      <c r="A139" s="8"/>
      <c r="B139" s="13"/>
      <c r="C139" s="13"/>
      <c r="D139" s="13" t="s">
        <v>26</v>
      </c>
      <c r="E139" s="9">
        <v>14</v>
      </c>
      <c r="F139" s="34">
        <f t="shared" si="29"/>
        <v>11</v>
      </c>
      <c r="G139" s="8">
        <v>5</v>
      </c>
      <c r="H139" s="10">
        <v>2</v>
      </c>
      <c r="I139" s="8">
        <v>4</v>
      </c>
      <c r="J139" s="8">
        <v>0</v>
      </c>
      <c r="K139" s="11">
        <f t="shared" si="30"/>
        <v>100.00000000000001</v>
      </c>
      <c r="L139" s="11">
        <f t="shared" si="32"/>
        <v>63.63636363636364</v>
      </c>
      <c r="M139" s="11">
        <f t="shared" si="33"/>
        <v>70.181818181818187</v>
      </c>
      <c r="N139" s="11">
        <f t="shared" si="34"/>
        <v>4.0909090909090908</v>
      </c>
      <c r="O139" s="11">
        <f t="shared" si="31"/>
        <v>60</v>
      </c>
    </row>
    <row r="140" spans="1:15" s="6" customFormat="1" ht="15.75" customHeight="1">
      <c r="A140" s="8"/>
      <c r="B140" s="13"/>
      <c r="C140" s="13"/>
      <c r="D140" s="13" t="s">
        <v>41</v>
      </c>
      <c r="E140" s="9">
        <v>12</v>
      </c>
      <c r="F140" s="34">
        <f t="shared" si="29"/>
        <v>10</v>
      </c>
      <c r="G140" s="8">
        <v>1</v>
      </c>
      <c r="H140" s="10">
        <v>4</v>
      </c>
      <c r="I140" s="8">
        <v>5</v>
      </c>
      <c r="J140" s="8">
        <v>0</v>
      </c>
      <c r="K140" s="11">
        <f t="shared" si="30"/>
        <v>100</v>
      </c>
      <c r="L140" s="11">
        <f t="shared" si="32"/>
        <v>50</v>
      </c>
      <c r="M140" s="11">
        <f t="shared" si="33"/>
        <v>53.6</v>
      </c>
      <c r="N140" s="11">
        <f t="shared" si="34"/>
        <v>3.6</v>
      </c>
      <c r="O140" s="11">
        <f t="shared" si="31"/>
        <v>42</v>
      </c>
    </row>
    <row r="141" spans="1:15" ht="15.75" customHeight="1">
      <c r="A141" s="8"/>
      <c r="B141" s="13"/>
      <c r="C141" s="13"/>
      <c r="D141" s="13" t="s">
        <v>32</v>
      </c>
      <c r="E141" s="9">
        <v>14</v>
      </c>
      <c r="F141" s="34">
        <f t="shared" si="29"/>
        <v>13</v>
      </c>
      <c r="G141" s="8">
        <v>3</v>
      </c>
      <c r="H141" s="10">
        <v>6</v>
      </c>
      <c r="I141" s="8">
        <v>4</v>
      </c>
      <c r="J141" s="8">
        <v>0</v>
      </c>
      <c r="K141" s="11">
        <f t="shared" si="30"/>
        <v>100</v>
      </c>
      <c r="L141" s="11">
        <f t="shared" si="32"/>
        <v>69.230769230769226</v>
      </c>
      <c r="M141" s="11">
        <f t="shared" si="33"/>
        <v>63.692307692307693</v>
      </c>
      <c r="N141" s="11">
        <f t="shared" si="34"/>
        <v>3.9230769230769229</v>
      </c>
      <c r="O141" s="11">
        <f t="shared" si="31"/>
        <v>60</v>
      </c>
    </row>
    <row r="142" spans="1:15" ht="15.75" customHeight="1">
      <c r="A142" s="12"/>
      <c r="B142" s="13"/>
      <c r="C142" s="13"/>
      <c r="D142" s="13" t="s">
        <v>27</v>
      </c>
      <c r="E142" s="9">
        <v>15</v>
      </c>
      <c r="F142" s="34">
        <f t="shared" si="29"/>
        <v>14</v>
      </c>
      <c r="G142" s="8">
        <v>3</v>
      </c>
      <c r="H142" s="10">
        <v>6</v>
      </c>
      <c r="I142" s="8">
        <v>5</v>
      </c>
      <c r="J142" s="8">
        <v>0</v>
      </c>
      <c r="K142" s="11">
        <f t="shared" ref="K142:K147" si="56">100/F142*(G142+H142+I142)</f>
        <v>100</v>
      </c>
      <c r="L142" s="11">
        <f t="shared" si="32"/>
        <v>64.285714285714292</v>
      </c>
      <c r="M142" s="11">
        <f t="shared" si="33"/>
        <v>61.714285714285715</v>
      </c>
      <c r="N142" s="11">
        <f t="shared" si="34"/>
        <v>3.8571428571428572</v>
      </c>
      <c r="O142" s="11">
        <f t="shared" si="31"/>
        <v>55.714285714285715</v>
      </c>
    </row>
    <row r="143" spans="1:15" ht="15.75" customHeight="1">
      <c r="A143" s="8"/>
      <c r="B143" s="13"/>
      <c r="C143" s="13"/>
      <c r="D143" s="13" t="s">
        <v>35</v>
      </c>
      <c r="E143" s="9">
        <v>15</v>
      </c>
      <c r="F143" s="34">
        <f t="shared" si="29"/>
        <v>14</v>
      </c>
      <c r="G143" s="8">
        <v>0</v>
      </c>
      <c r="H143" s="10">
        <v>4</v>
      </c>
      <c r="I143" s="8">
        <v>8</v>
      </c>
      <c r="J143" s="8">
        <v>2</v>
      </c>
      <c r="K143" s="11">
        <f t="shared" si="56"/>
        <v>85.714285714285722</v>
      </c>
      <c r="L143" s="11">
        <f t="shared" si="32"/>
        <v>28.571428571428573</v>
      </c>
      <c r="M143" s="11">
        <f t="shared" si="33"/>
        <v>41.142857142857146</v>
      </c>
      <c r="N143" s="11">
        <f t="shared" si="34"/>
        <v>3.1428571428571428</v>
      </c>
      <c r="O143" s="11">
        <f t="shared" si="31"/>
        <v>22.857142857142858</v>
      </c>
    </row>
    <row r="144" spans="1:15" ht="15.75" customHeight="1">
      <c r="A144" s="8"/>
      <c r="B144" s="13"/>
      <c r="C144" s="13"/>
      <c r="D144" s="13" t="s">
        <v>60</v>
      </c>
      <c r="E144" s="9">
        <v>14</v>
      </c>
      <c r="F144" s="34">
        <f t="shared" si="29"/>
        <v>13</v>
      </c>
      <c r="G144" s="8">
        <v>1</v>
      </c>
      <c r="H144" s="10">
        <v>2</v>
      </c>
      <c r="I144" s="8">
        <v>9</v>
      </c>
      <c r="J144" s="8">
        <v>1</v>
      </c>
      <c r="K144" s="11">
        <f t="shared" si="56"/>
        <v>92.307692307692307</v>
      </c>
      <c r="L144" s="11">
        <f t="shared" ref="L144:L147" si="57">100/F144*(H144+G144)</f>
        <v>23.076923076923077</v>
      </c>
      <c r="M144" s="11">
        <f t="shared" ref="M144:M147" si="58">(G144*100+H144*64+I144*36+J144*16)/F144</f>
        <v>43.692307692307693</v>
      </c>
      <c r="N144" s="11">
        <f t="shared" ref="N144:N147" si="59">(G144*5+H144*4+I144*3+J144*2)/F144</f>
        <v>3.2307692307692308</v>
      </c>
      <c r="O144" s="11">
        <f t="shared" ref="O144:O223" si="60">(G144*100+H144*80)/F144</f>
        <v>20</v>
      </c>
    </row>
    <row r="145" spans="1:15" ht="15.75" customHeight="1">
      <c r="A145" s="8"/>
      <c r="B145" s="13"/>
      <c r="C145" s="13"/>
      <c r="D145" s="13" t="s">
        <v>30</v>
      </c>
      <c r="E145" s="9">
        <v>17</v>
      </c>
      <c r="F145" s="34">
        <f t="shared" si="29"/>
        <v>17</v>
      </c>
      <c r="G145" s="8">
        <v>0</v>
      </c>
      <c r="H145" s="10">
        <v>7</v>
      </c>
      <c r="I145" s="8">
        <v>7</v>
      </c>
      <c r="J145" s="8">
        <v>3</v>
      </c>
      <c r="K145" s="11">
        <f t="shared" si="56"/>
        <v>82.352941176470594</v>
      </c>
      <c r="L145" s="11">
        <f t="shared" si="57"/>
        <v>41.176470588235297</v>
      </c>
      <c r="M145" s="11">
        <f t="shared" si="58"/>
        <v>44</v>
      </c>
      <c r="N145" s="11">
        <f t="shared" si="59"/>
        <v>3.2352941176470589</v>
      </c>
      <c r="O145" s="11">
        <f t="shared" si="60"/>
        <v>32.941176470588232</v>
      </c>
    </row>
    <row r="146" spans="1:15" ht="15.75" customHeight="1">
      <c r="A146" s="8"/>
      <c r="B146" s="13"/>
      <c r="C146" s="13"/>
      <c r="D146" s="13" t="s">
        <v>58</v>
      </c>
      <c r="E146" s="9">
        <v>16</v>
      </c>
      <c r="F146" s="34">
        <f t="shared" si="29"/>
        <v>13</v>
      </c>
      <c r="G146" s="8">
        <v>0</v>
      </c>
      <c r="H146" s="10">
        <v>3</v>
      </c>
      <c r="I146" s="8">
        <v>8</v>
      </c>
      <c r="J146" s="8">
        <v>2</v>
      </c>
      <c r="K146" s="11">
        <f t="shared" si="56"/>
        <v>84.615384615384613</v>
      </c>
      <c r="L146" s="11">
        <f t="shared" si="57"/>
        <v>23.076923076923077</v>
      </c>
      <c r="M146" s="11">
        <f t="shared" si="58"/>
        <v>39.384615384615387</v>
      </c>
      <c r="N146" s="11">
        <f t="shared" si="59"/>
        <v>3.0769230769230771</v>
      </c>
      <c r="O146" s="11">
        <f t="shared" si="60"/>
        <v>18.46153846153846</v>
      </c>
    </row>
    <row r="147" spans="1:15" s="6" customFormat="1" ht="15.75" customHeight="1">
      <c r="A147" s="12"/>
      <c r="B147" s="13"/>
      <c r="C147" s="13"/>
      <c r="D147" s="13"/>
      <c r="E147" s="13">
        <f>E146+E145+E144+E143+E142+E141+E140+E139+E138</f>
        <v>132</v>
      </c>
      <c r="F147" s="13">
        <f>SUM(F138:F146)</f>
        <v>120</v>
      </c>
      <c r="G147" s="13">
        <f t="shared" ref="G147:J147" si="61">SUM(G138:G146)</f>
        <v>16</v>
      </c>
      <c r="H147" s="13">
        <f t="shared" si="61"/>
        <v>38</v>
      </c>
      <c r="I147" s="13">
        <f t="shared" si="61"/>
        <v>56</v>
      </c>
      <c r="J147" s="13">
        <f t="shared" si="61"/>
        <v>10</v>
      </c>
      <c r="K147" s="23">
        <f t="shared" si="56"/>
        <v>91.666666666666671</v>
      </c>
      <c r="L147" s="23">
        <f t="shared" si="57"/>
        <v>45</v>
      </c>
      <c r="M147" s="23">
        <f t="shared" si="58"/>
        <v>51.733333333333334</v>
      </c>
      <c r="N147" s="23">
        <f t="shared" si="59"/>
        <v>3.5</v>
      </c>
      <c r="O147" s="23">
        <f t="shared" si="60"/>
        <v>38.666666666666664</v>
      </c>
    </row>
    <row r="148" spans="1:15" s="6" customFormat="1" ht="15.75" customHeight="1">
      <c r="A148" s="13"/>
      <c r="C148" s="13"/>
      <c r="D148" s="13"/>
      <c r="E148" s="13">
        <f>E147+E137</f>
        <v>308</v>
      </c>
      <c r="F148" s="13">
        <f t="shared" ref="F148:J148" si="62">F147+F137</f>
        <v>271</v>
      </c>
      <c r="G148" s="13">
        <f t="shared" si="62"/>
        <v>26</v>
      </c>
      <c r="H148" s="13">
        <f t="shared" si="62"/>
        <v>83</v>
      </c>
      <c r="I148" s="13">
        <f t="shared" si="62"/>
        <v>141</v>
      </c>
      <c r="J148" s="13">
        <f t="shared" si="62"/>
        <v>21</v>
      </c>
      <c r="K148" s="23">
        <f t="shared" ref="K148" si="63">100/F148*(G148+H148+I148)</f>
        <v>92.250922509225092</v>
      </c>
      <c r="L148" s="23">
        <f t="shared" ref="L148" si="64">100/F148*(H148+G148)</f>
        <v>40.221402214022142</v>
      </c>
      <c r="M148" s="23">
        <f t="shared" ref="M148" si="65">(G148*100+H148*64+I148*36+J148*16)/F148</f>
        <v>49.166051660516608</v>
      </c>
      <c r="N148" s="23">
        <f t="shared" ref="N148" si="66">(G148*5+H148*4+I148*3+J148*2)/F148</f>
        <v>3.4206642066420665</v>
      </c>
      <c r="O148" s="23">
        <f t="shared" ref="O148" si="67">(G148*100+H148*80)/F148</f>
        <v>34.095940959409596</v>
      </c>
    </row>
    <row r="149" spans="1:15" s="16" customFormat="1" ht="15.75" customHeight="1">
      <c r="A149" s="8"/>
      <c r="B149" s="13" t="s">
        <v>48</v>
      </c>
      <c r="C149" s="13" t="s">
        <v>46</v>
      </c>
      <c r="D149" s="13" t="s">
        <v>23</v>
      </c>
      <c r="E149" s="9">
        <v>21</v>
      </c>
      <c r="F149" s="34">
        <f t="shared" ref="F149:F157" si="68">G149+H149+I149+J149</f>
        <v>18</v>
      </c>
      <c r="G149" s="8">
        <v>1</v>
      </c>
      <c r="H149" s="10">
        <v>7</v>
      </c>
      <c r="I149" s="8">
        <v>10</v>
      </c>
      <c r="J149" s="8">
        <v>0</v>
      </c>
      <c r="K149" s="11">
        <f t="shared" ref="K149:K152" si="69">100/F149*(G149+H149+I149)</f>
        <v>100</v>
      </c>
      <c r="L149" s="11">
        <f t="shared" ref="L149:L152" si="70">100/F149*(H149+G149)</f>
        <v>44.444444444444443</v>
      </c>
      <c r="M149" s="11">
        <f t="shared" ref="M149:M152" si="71">(G149*100+H149*64+I149*36+J149*16)/F149</f>
        <v>50.444444444444443</v>
      </c>
      <c r="N149" s="11">
        <f t="shared" ref="N149:N152" si="72">(G149*5+H149*4+I149*3+J149*2)/F149</f>
        <v>3.5</v>
      </c>
      <c r="O149" s="11">
        <f t="shared" ref="O149:O152" si="73">(G149*100+H149*80)/F149</f>
        <v>36.666666666666664</v>
      </c>
    </row>
    <row r="150" spans="1:15" s="16" customFormat="1" ht="15.75" customHeight="1">
      <c r="A150" s="8"/>
      <c r="B150" s="13"/>
      <c r="C150" s="13"/>
      <c r="D150" s="13" t="s">
        <v>22</v>
      </c>
      <c r="E150" s="9">
        <v>19</v>
      </c>
      <c r="F150" s="34">
        <f t="shared" si="68"/>
        <v>19</v>
      </c>
      <c r="G150" s="8">
        <v>0</v>
      </c>
      <c r="H150" s="10">
        <v>2</v>
      </c>
      <c r="I150" s="8">
        <v>17</v>
      </c>
      <c r="J150" s="8">
        <v>0</v>
      </c>
      <c r="K150" s="11">
        <f t="shared" si="69"/>
        <v>100</v>
      </c>
      <c r="L150" s="11">
        <f t="shared" si="70"/>
        <v>10.526315789473685</v>
      </c>
      <c r="M150" s="11">
        <f t="shared" si="71"/>
        <v>38.94736842105263</v>
      </c>
      <c r="N150" s="11">
        <f t="shared" si="72"/>
        <v>3.1052631578947367</v>
      </c>
      <c r="O150" s="11">
        <f t="shared" si="73"/>
        <v>8.4210526315789469</v>
      </c>
    </row>
    <row r="151" spans="1:15" s="16" customFormat="1" ht="15.75" customHeight="1">
      <c r="A151" s="8"/>
      <c r="B151" s="13"/>
      <c r="C151" s="13"/>
      <c r="D151" s="13" t="s">
        <v>33</v>
      </c>
      <c r="E151" s="9">
        <v>17</v>
      </c>
      <c r="F151" s="34">
        <f t="shared" si="68"/>
        <v>17</v>
      </c>
      <c r="G151" s="8">
        <v>0</v>
      </c>
      <c r="H151" s="10">
        <v>13</v>
      </c>
      <c r="I151" s="8">
        <v>4</v>
      </c>
      <c r="J151" s="8">
        <v>0</v>
      </c>
      <c r="K151" s="11">
        <f t="shared" si="69"/>
        <v>100</v>
      </c>
      <c r="L151" s="11">
        <f t="shared" si="70"/>
        <v>76.470588235294116</v>
      </c>
      <c r="M151" s="11">
        <f t="shared" si="71"/>
        <v>57.411764705882355</v>
      </c>
      <c r="N151" s="11">
        <f t="shared" si="72"/>
        <v>3.7647058823529411</v>
      </c>
      <c r="O151" s="11">
        <f t="shared" si="73"/>
        <v>61.176470588235297</v>
      </c>
    </row>
    <row r="152" spans="1:15" s="16" customFormat="1" ht="15.75" customHeight="1">
      <c r="A152" s="8"/>
      <c r="B152" s="13"/>
      <c r="C152" s="13"/>
      <c r="D152" s="13" t="s">
        <v>36</v>
      </c>
      <c r="E152" s="9">
        <v>18</v>
      </c>
      <c r="F152" s="34">
        <f t="shared" si="68"/>
        <v>15</v>
      </c>
      <c r="G152" s="8">
        <v>3</v>
      </c>
      <c r="H152" s="10">
        <v>6</v>
      </c>
      <c r="I152" s="8">
        <v>6</v>
      </c>
      <c r="J152" s="8">
        <v>0</v>
      </c>
      <c r="K152" s="11">
        <f t="shared" si="69"/>
        <v>100</v>
      </c>
      <c r="L152" s="11">
        <f t="shared" si="70"/>
        <v>60</v>
      </c>
      <c r="M152" s="11">
        <f t="shared" si="71"/>
        <v>60</v>
      </c>
      <c r="N152" s="11">
        <f t="shared" si="72"/>
        <v>3.8</v>
      </c>
      <c r="O152" s="11">
        <f t="shared" si="73"/>
        <v>52</v>
      </c>
    </row>
    <row r="153" spans="1:15" s="16" customFormat="1" ht="15.75" customHeight="1">
      <c r="A153" s="8"/>
      <c r="B153" s="13"/>
      <c r="C153" s="13"/>
      <c r="D153" s="13" t="s">
        <v>25</v>
      </c>
      <c r="E153" s="9">
        <v>16</v>
      </c>
      <c r="F153" s="34">
        <f t="shared" si="68"/>
        <v>12</v>
      </c>
      <c r="G153" s="8">
        <v>3</v>
      </c>
      <c r="H153" s="10">
        <v>4</v>
      </c>
      <c r="I153" s="8">
        <v>5</v>
      </c>
      <c r="J153" s="8">
        <v>0</v>
      </c>
      <c r="K153" s="11">
        <f t="shared" ref="K153:K159" si="74">100/F153*(G153+H153+I153)</f>
        <v>100</v>
      </c>
      <c r="L153" s="11">
        <f t="shared" ref="L153:L159" si="75">100/F153*(H153+G153)</f>
        <v>58.333333333333336</v>
      </c>
      <c r="M153" s="11">
        <f t="shared" ref="M153:M159" si="76">(G153*100+H153*64+I153*36+J153*16)/F153</f>
        <v>61.333333333333336</v>
      </c>
      <c r="N153" s="11">
        <f t="shared" ref="N153:N159" si="77">(G153*5+H153*4+I153*3+J153*2)/F153</f>
        <v>3.8333333333333335</v>
      </c>
      <c r="O153" s="11">
        <f t="shared" ref="O153:O159" si="78">(G153*100+H153*80)/F153</f>
        <v>51.666666666666664</v>
      </c>
    </row>
    <row r="154" spans="1:15" s="16" customFormat="1" ht="15.75" customHeight="1">
      <c r="A154" s="8"/>
      <c r="B154" s="13"/>
      <c r="C154" s="13"/>
      <c r="D154" s="13" t="s">
        <v>24</v>
      </c>
      <c r="E154" s="9">
        <v>17</v>
      </c>
      <c r="F154" s="34">
        <f t="shared" si="68"/>
        <v>15</v>
      </c>
      <c r="G154" s="8">
        <v>1</v>
      </c>
      <c r="H154" s="10">
        <v>0</v>
      </c>
      <c r="I154" s="8">
        <v>14</v>
      </c>
      <c r="J154" s="8">
        <v>0</v>
      </c>
      <c r="K154" s="11">
        <f t="shared" si="74"/>
        <v>100</v>
      </c>
      <c r="L154" s="11">
        <f t="shared" si="75"/>
        <v>6.666666666666667</v>
      </c>
      <c r="M154" s="11">
        <f t="shared" si="76"/>
        <v>40.266666666666666</v>
      </c>
      <c r="N154" s="11">
        <f t="shared" si="77"/>
        <v>3.1333333333333333</v>
      </c>
      <c r="O154" s="11">
        <f t="shared" si="78"/>
        <v>6.666666666666667</v>
      </c>
    </row>
    <row r="155" spans="1:15" s="15" customFormat="1" ht="15.75" customHeight="1">
      <c r="A155" s="8"/>
      <c r="B155" s="13"/>
      <c r="C155" s="13"/>
      <c r="D155" s="13" t="s">
        <v>56</v>
      </c>
      <c r="E155" s="9">
        <v>20</v>
      </c>
      <c r="F155" s="34">
        <f t="shared" si="68"/>
        <v>16</v>
      </c>
      <c r="G155" s="8">
        <v>1</v>
      </c>
      <c r="H155" s="10">
        <v>6</v>
      </c>
      <c r="I155" s="8">
        <v>8</v>
      </c>
      <c r="J155" s="8">
        <v>1</v>
      </c>
      <c r="K155" s="11">
        <f t="shared" si="74"/>
        <v>93.75</v>
      </c>
      <c r="L155" s="11">
        <f t="shared" si="75"/>
        <v>43.75</v>
      </c>
      <c r="M155" s="11">
        <f t="shared" si="76"/>
        <v>49.25</v>
      </c>
      <c r="N155" s="11">
        <f t="shared" si="77"/>
        <v>3.4375</v>
      </c>
      <c r="O155" s="11">
        <f t="shared" si="78"/>
        <v>36.25</v>
      </c>
    </row>
    <row r="156" spans="1:15" s="16" customFormat="1" ht="15.75" customHeight="1">
      <c r="A156" s="8"/>
      <c r="B156" s="13"/>
      <c r="C156" s="13"/>
      <c r="D156" s="13">
        <v>10</v>
      </c>
      <c r="E156" s="9">
        <v>18</v>
      </c>
      <c r="F156" s="34">
        <f t="shared" si="68"/>
        <v>15</v>
      </c>
      <c r="G156" s="8">
        <v>3</v>
      </c>
      <c r="H156" s="10">
        <v>8</v>
      </c>
      <c r="I156" s="8">
        <v>4</v>
      </c>
      <c r="J156" s="8">
        <v>0</v>
      </c>
      <c r="K156" s="11">
        <f t="shared" si="74"/>
        <v>100</v>
      </c>
      <c r="L156" s="11">
        <f t="shared" si="75"/>
        <v>73.333333333333343</v>
      </c>
      <c r="M156" s="11">
        <f t="shared" si="76"/>
        <v>63.733333333333334</v>
      </c>
      <c r="N156" s="11">
        <f t="shared" si="77"/>
        <v>3.9333333333333331</v>
      </c>
      <c r="O156" s="11">
        <f t="shared" si="78"/>
        <v>62.666666666666664</v>
      </c>
    </row>
    <row r="157" spans="1:15" ht="15.75" customHeight="1">
      <c r="A157" s="1"/>
      <c r="B157" s="4"/>
      <c r="C157" s="4"/>
      <c r="D157" s="13">
        <v>11</v>
      </c>
      <c r="E157" s="9">
        <v>19</v>
      </c>
      <c r="F157" s="34">
        <f t="shared" si="68"/>
        <v>14</v>
      </c>
      <c r="G157" s="8">
        <v>5</v>
      </c>
      <c r="H157" s="10">
        <v>2</v>
      </c>
      <c r="I157" s="8">
        <v>6</v>
      </c>
      <c r="J157" s="1">
        <v>1</v>
      </c>
      <c r="K157" s="11">
        <f t="shared" si="74"/>
        <v>92.857142857142861</v>
      </c>
      <c r="L157" s="11">
        <f t="shared" si="75"/>
        <v>50</v>
      </c>
      <c r="M157" s="11">
        <f t="shared" si="76"/>
        <v>61.428571428571431</v>
      </c>
      <c r="N157" s="11">
        <f t="shared" si="77"/>
        <v>3.7857142857142856</v>
      </c>
      <c r="O157" s="11">
        <f t="shared" si="78"/>
        <v>47.142857142857146</v>
      </c>
    </row>
    <row r="158" spans="1:15" s="6" customFormat="1" ht="15.75" customHeight="1">
      <c r="A158" s="41"/>
      <c r="B158" s="4"/>
      <c r="C158" s="4"/>
      <c r="D158" s="4"/>
      <c r="E158" s="34">
        <f>SUM(E149:E157)</f>
        <v>165</v>
      </c>
      <c r="F158" s="34">
        <f>SUM(F149:F157)</f>
        <v>141</v>
      </c>
      <c r="G158" s="34">
        <f t="shared" ref="G158:J158" si="79">SUM(G149:G157)</f>
        <v>17</v>
      </c>
      <c r="H158" s="34">
        <f t="shared" si="79"/>
        <v>48</v>
      </c>
      <c r="I158" s="34">
        <f t="shared" si="79"/>
        <v>74</v>
      </c>
      <c r="J158" s="34">
        <f t="shared" si="79"/>
        <v>2</v>
      </c>
      <c r="K158" s="23">
        <f t="shared" si="74"/>
        <v>98.581560283687949</v>
      </c>
      <c r="L158" s="23">
        <f t="shared" si="75"/>
        <v>46.099290780141843</v>
      </c>
      <c r="M158" s="23">
        <f t="shared" si="76"/>
        <v>52.964539007092199</v>
      </c>
      <c r="N158" s="23">
        <f t="shared" si="77"/>
        <v>3.5673758865248226</v>
      </c>
      <c r="O158" s="23">
        <f t="shared" si="78"/>
        <v>39.290780141843975</v>
      </c>
    </row>
    <row r="159" spans="1:15" s="16" customFormat="1" ht="15.75" customHeight="1">
      <c r="A159" s="8"/>
      <c r="B159" s="13"/>
      <c r="C159" s="13" t="s">
        <v>47</v>
      </c>
      <c r="D159" s="13" t="s">
        <v>40</v>
      </c>
      <c r="E159" s="9">
        <v>16</v>
      </c>
      <c r="F159" s="34">
        <f t="shared" ref="F159:F227" si="80">G159+H159+I159+J159</f>
        <v>17</v>
      </c>
      <c r="G159" s="8">
        <v>7</v>
      </c>
      <c r="H159" s="10">
        <v>8</v>
      </c>
      <c r="I159" s="8">
        <v>2</v>
      </c>
      <c r="J159" s="8">
        <v>0</v>
      </c>
      <c r="K159" s="11">
        <f t="shared" si="74"/>
        <v>100</v>
      </c>
      <c r="L159" s="11">
        <f t="shared" si="75"/>
        <v>88.235294117647072</v>
      </c>
      <c r="M159" s="11">
        <f t="shared" si="76"/>
        <v>75.529411764705884</v>
      </c>
      <c r="N159" s="11">
        <f t="shared" si="77"/>
        <v>4.2941176470588234</v>
      </c>
      <c r="O159" s="11">
        <f t="shared" si="78"/>
        <v>78.82352941176471</v>
      </c>
    </row>
    <row r="160" spans="1:15" s="16" customFormat="1" ht="15.75" customHeight="1">
      <c r="A160" s="8"/>
      <c r="B160" s="13"/>
      <c r="C160" s="13"/>
      <c r="D160" s="13" t="s">
        <v>32</v>
      </c>
      <c r="E160" s="9">
        <v>15</v>
      </c>
      <c r="F160" s="34">
        <f t="shared" si="80"/>
        <v>13</v>
      </c>
      <c r="G160" s="8">
        <v>4</v>
      </c>
      <c r="H160" s="10">
        <v>5</v>
      </c>
      <c r="I160" s="8">
        <v>3</v>
      </c>
      <c r="J160" s="8">
        <v>1</v>
      </c>
      <c r="K160" s="11">
        <f t="shared" ref="K160:K163" si="81">100/F160*(G160+H160+I160)</f>
        <v>92.307692307692307</v>
      </c>
      <c r="L160" s="11">
        <f t="shared" ref="L160:L163" si="82">100/F160*(H160+G160)</f>
        <v>69.230769230769226</v>
      </c>
      <c r="M160" s="11">
        <f t="shared" ref="M160:M163" si="83">(G160*100+H160*64+I160*36+J160*16)/F160</f>
        <v>64.92307692307692</v>
      </c>
      <c r="N160" s="11">
        <f t="shared" ref="N160:N163" si="84">(G160*5+H160*4+I160*3+J160*2)/F160</f>
        <v>3.9230769230769229</v>
      </c>
      <c r="O160" s="11">
        <f t="shared" ref="O160:O163" si="85">(G160*100+H160*80)/F160</f>
        <v>61.53846153846154</v>
      </c>
    </row>
    <row r="161" spans="1:15" s="16" customFormat="1" ht="15.75" customHeight="1">
      <c r="A161" s="8"/>
      <c r="B161" s="13"/>
      <c r="C161" s="13"/>
      <c r="D161" s="13" t="s">
        <v>35</v>
      </c>
      <c r="E161" s="9">
        <v>15</v>
      </c>
      <c r="F161" s="34">
        <f t="shared" si="80"/>
        <v>11</v>
      </c>
      <c r="G161" s="8">
        <v>0</v>
      </c>
      <c r="H161" s="10">
        <v>6</v>
      </c>
      <c r="I161" s="8">
        <v>3</v>
      </c>
      <c r="J161" s="8">
        <v>2</v>
      </c>
      <c r="K161" s="11">
        <f t="shared" si="81"/>
        <v>81.818181818181827</v>
      </c>
      <c r="L161" s="11">
        <f t="shared" si="82"/>
        <v>54.545454545454547</v>
      </c>
      <c r="M161" s="11">
        <f t="shared" si="83"/>
        <v>47.636363636363633</v>
      </c>
      <c r="N161" s="11">
        <f t="shared" si="84"/>
        <v>3.3636363636363638</v>
      </c>
      <c r="O161" s="11">
        <f t="shared" si="85"/>
        <v>43.636363636363633</v>
      </c>
    </row>
    <row r="162" spans="1:15" s="16" customFormat="1" ht="15.75" customHeight="1">
      <c r="A162" s="8"/>
      <c r="B162" s="13"/>
      <c r="C162" s="13"/>
      <c r="D162" s="13" t="s">
        <v>30</v>
      </c>
      <c r="E162" s="9">
        <v>17</v>
      </c>
      <c r="F162" s="34">
        <f t="shared" si="80"/>
        <v>14</v>
      </c>
      <c r="G162" s="8">
        <v>5</v>
      </c>
      <c r="H162" s="10">
        <v>3</v>
      </c>
      <c r="I162" s="8">
        <v>6</v>
      </c>
      <c r="J162" s="8">
        <v>0</v>
      </c>
      <c r="K162" s="11">
        <f t="shared" si="81"/>
        <v>100</v>
      </c>
      <c r="L162" s="11">
        <f t="shared" si="82"/>
        <v>57.142857142857146</v>
      </c>
      <c r="M162" s="11">
        <f t="shared" si="83"/>
        <v>64.857142857142861</v>
      </c>
      <c r="N162" s="11">
        <f t="shared" si="84"/>
        <v>3.9285714285714284</v>
      </c>
      <c r="O162" s="11">
        <f t="shared" si="85"/>
        <v>52.857142857142854</v>
      </c>
    </row>
    <row r="163" spans="1:15" s="16" customFormat="1" ht="15.75" customHeight="1">
      <c r="A163" s="8"/>
      <c r="B163" s="13"/>
      <c r="C163" s="13"/>
      <c r="D163" s="13" t="s">
        <v>58</v>
      </c>
      <c r="E163" s="9">
        <v>16</v>
      </c>
      <c r="F163" s="34">
        <f t="shared" si="80"/>
        <v>16</v>
      </c>
      <c r="G163" s="8">
        <v>0</v>
      </c>
      <c r="H163" s="10">
        <v>6</v>
      </c>
      <c r="I163" s="8">
        <v>4</v>
      </c>
      <c r="J163" s="8">
        <v>6</v>
      </c>
      <c r="K163" s="11">
        <f t="shared" si="81"/>
        <v>62.5</v>
      </c>
      <c r="L163" s="11">
        <f t="shared" si="82"/>
        <v>37.5</v>
      </c>
      <c r="M163" s="11">
        <f t="shared" si="83"/>
        <v>39</v>
      </c>
      <c r="N163" s="11">
        <f t="shared" si="84"/>
        <v>3</v>
      </c>
      <c r="O163" s="11">
        <f t="shared" si="85"/>
        <v>30</v>
      </c>
    </row>
    <row r="164" spans="1:15" s="39" customFormat="1" ht="15.75" customHeight="1">
      <c r="A164" s="12"/>
      <c r="B164" s="13"/>
      <c r="C164" s="13"/>
      <c r="D164" s="13"/>
      <c r="E164" s="34">
        <f>SUM(E159:E163)</f>
        <v>79</v>
      </c>
      <c r="F164" s="34">
        <f>SUM(F159:F163)</f>
        <v>71</v>
      </c>
      <c r="G164" s="34">
        <f t="shared" ref="G164:J164" si="86">SUM(G159:G163)</f>
        <v>16</v>
      </c>
      <c r="H164" s="34">
        <f t="shared" si="86"/>
        <v>28</v>
      </c>
      <c r="I164" s="34">
        <f t="shared" si="86"/>
        <v>18</v>
      </c>
      <c r="J164" s="34">
        <f t="shared" si="86"/>
        <v>9</v>
      </c>
      <c r="K164" s="14">
        <f t="shared" ref="K164:K229" si="87">100/F164*(G164+H164+I164)</f>
        <v>87.323943661971825</v>
      </c>
      <c r="L164" s="14">
        <f t="shared" ref="L164:L229" si="88">100/F164*(H164+G164)</f>
        <v>61.971830985915489</v>
      </c>
      <c r="M164" s="14">
        <f t="shared" ref="M164:M229" si="89">(G164*100+H164*64+I164*36+J164*16)/F164</f>
        <v>58.929577464788736</v>
      </c>
      <c r="N164" s="14">
        <f t="shared" ref="N164:N229" si="90">(G164*5+H164*4+I164*3+J164*2)/F164</f>
        <v>3.7183098591549295</v>
      </c>
      <c r="O164" s="23">
        <f t="shared" si="60"/>
        <v>54.08450704225352</v>
      </c>
    </row>
    <row r="165" spans="1:15" s="16" customFormat="1" ht="15.75" customHeight="1">
      <c r="A165" s="8"/>
      <c r="B165" s="13"/>
      <c r="C165" s="13" t="s">
        <v>49</v>
      </c>
      <c r="D165" s="13" t="s">
        <v>29</v>
      </c>
      <c r="E165" s="9">
        <v>15</v>
      </c>
      <c r="F165" s="34">
        <f t="shared" si="80"/>
        <v>13</v>
      </c>
      <c r="G165" s="8">
        <v>1</v>
      </c>
      <c r="H165" s="10">
        <v>8</v>
      </c>
      <c r="I165" s="8">
        <v>4</v>
      </c>
      <c r="J165" s="8">
        <v>0</v>
      </c>
      <c r="K165" s="11">
        <f t="shared" si="87"/>
        <v>100</v>
      </c>
      <c r="L165" s="11">
        <f t="shared" si="88"/>
        <v>69.230769230769226</v>
      </c>
      <c r="M165" s="11">
        <f t="shared" si="89"/>
        <v>58.153846153846153</v>
      </c>
      <c r="N165" s="11">
        <f t="shared" si="90"/>
        <v>3.7692307692307692</v>
      </c>
      <c r="O165" s="11">
        <f t="shared" si="60"/>
        <v>56.92307692307692</v>
      </c>
    </row>
    <row r="166" spans="1:15" s="15" customFormat="1" ht="15.75" customHeight="1">
      <c r="A166" s="8"/>
      <c r="B166" s="13"/>
      <c r="C166" s="13"/>
      <c r="D166" s="13" t="s">
        <v>26</v>
      </c>
      <c r="E166" s="9">
        <v>15</v>
      </c>
      <c r="F166" s="34">
        <f t="shared" si="80"/>
        <v>12</v>
      </c>
      <c r="G166" s="8">
        <v>0</v>
      </c>
      <c r="H166" s="10">
        <v>6</v>
      </c>
      <c r="I166" s="8">
        <v>5</v>
      </c>
      <c r="J166" s="8">
        <v>1</v>
      </c>
      <c r="K166" s="11">
        <f t="shared" ref="K166:K169" si="91">100/F166*(G166+H166+I166)</f>
        <v>91.666666666666671</v>
      </c>
      <c r="L166" s="11">
        <f t="shared" ref="L166:L169" si="92">100/F166*(H166+G166)</f>
        <v>50</v>
      </c>
      <c r="M166" s="11">
        <f t="shared" ref="M166:M169" si="93">(G166*100+H166*64+I166*36+J166*16)/F166</f>
        <v>48.333333333333336</v>
      </c>
      <c r="N166" s="11">
        <f t="shared" ref="N166:N169" si="94">(G166*5+H166*4+I166*3+J166*2)/F166</f>
        <v>3.4166666666666665</v>
      </c>
      <c r="O166" s="11">
        <f t="shared" ref="O166:O169" si="95">(G166*100+H166*80)/F166</f>
        <v>40</v>
      </c>
    </row>
    <row r="167" spans="1:15" s="16" customFormat="1" ht="15.75" customHeight="1">
      <c r="A167" s="8"/>
      <c r="B167" s="13"/>
      <c r="C167" s="13"/>
      <c r="D167" s="13" t="s">
        <v>41</v>
      </c>
      <c r="E167" s="9">
        <v>13</v>
      </c>
      <c r="F167" s="34">
        <f t="shared" si="80"/>
        <v>12</v>
      </c>
      <c r="G167" s="8">
        <v>0</v>
      </c>
      <c r="H167" s="10">
        <v>6</v>
      </c>
      <c r="I167" s="8">
        <v>6</v>
      </c>
      <c r="J167" s="8">
        <v>0</v>
      </c>
      <c r="K167" s="11">
        <f t="shared" si="91"/>
        <v>100</v>
      </c>
      <c r="L167" s="11">
        <f t="shared" si="92"/>
        <v>50</v>
      </c>
      <c r="M167" s="11">
        <f t="shared" si="93"/>
        <v>50</v>
      </c>
      <c r="N167" s="11">
        <f t="shared" si="94"/>
        <v>3.5</v>
      </c>
      <c r="O167" s="11">
        <f t="shared" si="95"/>
        <v>40</v>
      </c>
    </row>
    <row r="168" spans="1:15" s="16" customFormat="1" ht="15.75" customHeight="1">
      <c r="A168" s="8"/>
      <c r="B168" s="13"/>
      <c r="C168" s="13"/>
      <c r="D168" s="13" t="s">
        <v>27</v>
      </c>
      <c r="E168" s="9">
        <v>15</v>
      </c>
      <c r="F168" s="34">
        <f t="shared" si="80"/>
        <v>15</v>
      </c>
      <c r="G168" s="8">
        <v>1</v>
      </c>
      <c r="H168" s="10">
        <v>11</v>
      </c>
      <c r="I168" s="8">
        <v>3</v>
      </c>
      <c r="J168" s="8">
        <v>0</v>
      </c>
      <c r="K168" s="11">
        <f t="shared" si="91"/>
        <v>100</v>
      </c>
      <c r="L168" s="11">
        <f t="shared" si="92"/>
        <v>80</v>
      </c>
      <c r="M168" s="11">
        <f t="shared" si="93"/>
        <v>60.8</v>
      </c>
      <c r="N168" s="11">
        <f t="shared" si="94"/>
        <v>3.8666666666666667</v>
      </c>
      <c r="O168" s="11">
        <f t="shared" si="95"/>
        <v>65.333333333333329</v>
      </c>
    </row>
    <row r="169" spans="1:15" s="16" customFormat="1" ht="15.75" customHeight="1">
      <c r="A169" s="8"/>
      <c r="B169" s="13"/>
      <c r="C169" s="13"/>
      <c r="D169" s="13" t="s">
        <v>60</v>
      </c>
      <c r="E169" s="9">
        <v>15</v>
      </c>
      <c r="F169" s="34">
        <f t="shared" si="80"/>
        <v>14</v>
      </c>
      <c r="G169" s="8">
        <v>0</v>
      </c>
      <c r="H169" s="10">
        <v>7</v>
      </c>
      <c r="I169" s="8">
        <v>7</v>
      </c>
      <c r="J169" s="8">
        <v>0</v>
      </c>
      <c r="K169" s="11">
        <f t="shared" si="91"/>
        <v>100</v>
      </c>
      <c r="L169" s="11">
        <f t="shared" si="92"/>
        <v>50</v>
      </c>
      <c r="M169" s="11">
        <f t="shared" si="93"/>
        <v>50</v>
      </c>
      <c r="N169" s="11">
        <f t="shared" si="94"/>
        <v>3.5</v>
      </c>
      <c r="O169" s="11">
        <f t="shared" si="95"/>
        <v>40</v>
      </c>
    </row>
    <row r="170" spans="1:15" s="39" customFormat="1" ht="15.75" customHeight="1">
      <c r="A170" s="12"/>
      <c r="B170" s="13"/>
      <c r="C170" s="13"/>
      <c r="D170" s="13"/>
      <c r="E170" s="13">
        <f>SUM(E165:E169)</f>
        <v>73</v>
      </c>
      <c r="F170" s="13">
        <f>SUM(F165:F169)</f>
        <v>66</v>
      </c>
      <c r="G170" s="13">
        <f t="shared" ref="G170:J170" si="96">SUM(G165:G169)</f>
        <v>2</v>
      </c>
      <c r="H170" s="13">
        <f t="shared" si="96"/>
        <v>38</v>
      </c>
      <c r="I170" s="13">
        <f t="shared" si="96"/>
        <v>25</v>
      </c>
      <c r="J170" s="13">
        <f t="shared" si="96"/>
        <v>1</v>
      </c>
      <c r="K170" s="14">
        <f t="shared" si="87"/>
        <v>98.484848484848484</v>
      </c>
      <c r="L170" s="14">
        <f t="shared" si="88"/>
        <v>60.606060606060609</v>
      </c>
      <c r="M170" s="14">
        <f t="shared" si="89"/>
        <v>53.757575757575758</v>
      </c>
      <c r="N170" s="14">
        <f t="shared" si="90"/>
        <v>3.6212121212121211</v>
      </c>
      <c r="O170" s="23">
        <f t="shared" si="60"/>
        <v>49.090909090909093</v>
      </c>
    </row>
    <row r="171" spans="1:15" s="39" customFormat="1" ht="15.75" customHeight="1">
      <c r="A171" s="12"/>
      <c r="B171" s="13"/>
      <c r="C171" s="13"/>
      <c r="D171" s="13"/>
      <c r="E171" s="13">
        <f>E170+E164+E158</f>
        <v>317</v>
      </c>
      <c r="F171" s="13">
        <f>F170+F164+F158</f>
        <v>278</v>
      </c>
      <c r="G171" s="13">
        <f t="shared" ref="G171:J171" si="97">G170+G164+G158</f>
        <v>35</v>
      </c>
      <c r="H171" s="13">
        <f t="shared" si="97"/>
        <v>114</v>
      </c>
      <c r="I171" s="13">
        <f t="shared" si="97"/>
        <v>117</v>
      </c>
      <c r="J171" s="13">
        <f t="shared" si="97"/>
        <v>12</v>
      </c>
      <c r="K171" s="23">
        <f t="shared" si="87"/>
        <v>95.683453237410063</v>
      </c>
      <c r="L171" s="23">
        <f t="shared" si="88"/>
        <v>53.597122302158269</v>
      </c>
      <c r="M171" s="23">
        <f t="shared" si="89"/>
        <v>54.676258992805757</v>
      </c>
      <c r="N171" s="23">
        <f t="shared" si="90"/>
        <v>3.6187050359712232</v>
      </c>
      <c r="O171" s="23">
        <f t="shared" si="60"/>
        <v>45.39568345323741</v>
      </c>
    </row>
    <row r="172" spans="1:15" s="16" customFormat="1" ht="15.75" customHeight="1">
      <c r="A172" s="12"/>
      <c r="B172" s="13" t="s">
        <v>70</v>
      </c>
      <c r="C172" s="13" t="s">
        <v>49</v>
      </c>
      <c r="D172" s="13" t="s">
        <v>33</v>
      </c>
      <c r="E172" s="9">
        <v>17</v>
      </c>
      <c r="F172" s="34">
        <f t="shared" si="80"/>
        <v>16</v>
      </c>
      <c r="G172" s="13">
        <v>5</v>
      </c>
      <c r="H172" s="13">
        <v>7</v>
      </c>
      <c r="I172" s="13">
        <v>4</v>
      </c>
      <c r="J172" s="13">
        <v>0</v>
      </c>
      <c r="K172" s="11">
        <f t="shared" ref="K172:K183" si="98">100/F172*(G172+H172+I172)</f>
        <v>100</v>
      </c>
      <c r="L172" s="11">
        <f t="shared" ref="L172:L183" si="99">100/F172*(H172+G172)</f>
        <v>75</v>
      </c>
      <c r="M172" s="11">
        <f t="shared" ref="M172:M183" si="100">(G172*100+H172*64+I172*36+J172*16)/F172</f>
        <v>68.25</v>
      </c>
      <c r="N172" s="11">
        <f t="shared" ref="N172:N183" si="101">(G172*5+H172*4+I172*3+J172*2)/F172</f>
        <v>4.0625</v>
      </c>
      <c r="O172" s="11">
        <f t="shared" ref="O172:O183" si="102">(G172*100+H172*80)/F172</f>
        <v>66.25</v>
      </c>
    </row>
    <row r="173" spans="1:15" s="16" customFormat="1" ht="15.75" customHeight="1">
      <c r="A173" s="12"/>
      <c r="B173" s="13"/>
      <c r="C173" s="13"/>
      <c r="D173" s="13" t="s">
        <v>36</v>
      </c>
      <c r="E173" s="9">
        <v>18</v>
      </c>
      <c r="F173" s="34">
        <f t="shared" si="80"/>
        <v>13</v>
      </c>
      <c r="G173" s="13">
        <v>2</v>
      </c>
      <c r="H173" s="13">
        <v>9</v>
      </c>
      <c r="I173" s="13">
        <v>1</v>
      </c>
      <c r="J173" s="13">
        <v>1</v>
      </c>
      <c r="K173" s="11">
        <f t="shared" ref="K173:K178" si="103">100/F173*(G173+H173+I173)</f>
        <v>92.307692307692307</v>
      </c>
      <c r="L173" s="11">
        <f t="shared" ref="L173:L178" si="104">100/F173*(H173+G173)</f>
        <v>84.615384615384613</v>
      </c>
      <c r="M173" s="11">
        <f t="shared" ref="M173:M178" si="105">(G173*100+H173*64+I173*36+J173*16)/F173</f>
        <v>63.692307692307693</v>
      </c>
      <c r="N173" s="11">
        <f t="shared" ref="N173:N178" si="106">(G173*5+H173*4+I173*3+J173*2)/F173</f>
        <v>3.9230769230769229</v>
      </c>
      <c r="O173" s="11">
        <f t="shared" ref="O173:O178" si="107">(G173*100+H173*80)/F173</f>
        <v>70.769230769230774</v>
      </c>
    </row>
    <row r="174" spans="1:15" s="16" customFormat="1" ht="15.75" customHeight="1">
      <c r="A174" s="12"/>
      <c r="B174" s="13"/>
      <c r="C174" s="13"/>
      <c r="D174" s="13" t="s">
        <v>30</v>
      </c>
      <c r="E174" s="9">
        <v>18</v>
      </c>
      <c r="F174" s="34">
        <f t="shared" si="80"/>
        <v>17</v>
      </c>
      <c r="G174" s="13">
        <v>1</v>
      </c>
      <c r="H174" s="13">
        <v>12</v>
      </c>
      <c r="I174" s="13">
        <v>4</v>
      </c>
      <c r="J174" s="13">
        <v>0</v>
      </c>
      <c r="K174" s="11">
        <f t="shared" si="103"/>
        <v>100</v>
      </c>
      <c r="L174" s="11">
        <f t="shared" si="104"/>
        <v>76.470588235294116</v>
      </c>
      <c r="M174" s="11">
        <f t="shared" si="105"/>
        <v>59.529411764705884</v>
      </c>
      <c r="N174" s="11">
        <f t="shared" si="106"/>
        <v>3.8235294117647061</v>
      </c>
      <c r="O174" s="11">
        <f t="shared" si="107"/>
        <v>62.352941176470587</v>
      </c>
    </row>
    <row r="175" spans="1:15" s="16" customFormat="1" ht="15.75" customHeight="1">
      <c r="A175" s="12"/>
      <c r="B175" s="13"/>
      <c r="C175" s="13"/>
      <c r="D175" s="13" t="s">
        <v>25</v>
      </c>
      <c r="E175" s="9">
        <v>16</v>
      </c>
      <c r="F175" s="34">
        <f t="shared" si="80"/>
        <v>13</v>
      </c>
      <c r="G175" s="13">
        <v>3</v>
      </c>
      <c r="H175" s="13">
        <v>4</v>
      </c>
      <c r="I175" s="13">
        <v>6</v>
      </c>
      <c r="J175" s="13">
        <v>0</v>
      </c>
      <c r="K175" s="11">
        <f t="shared" si="103"/>
        <v>100</v>
      </c>
      <c r="L175" s="11">
        <f t="shared" si="104"/>
        <v>53.846153846153847</v>
      </c>
      <c r="M175" s="11">
        <f t="shared" si="105"/>
        <v>59.384615384615387</v>
      </c>
      <c r="N175" s="11">
        <f t="shared" si="106"/>
        <v>3.7692307692307692</v>
      </c>
      <c r="O175" s="11">
        <f t="shared" si="107"/>
        <v>47.692307692307693</v>
      </c>
    </row>
    <row r="176" spans="1:15" s="16" customFormat="1" ht="15.75" customHeight="1">
      <c r="A176" s="12"/>
      <c r="B176" s="13"/>
      <c r="C176" s="13"/>
      <c r="D176" s="13" t="s">
        <v>24</v>
      </c>
      <c r="E176" s="9">
        <v>17</v>
      </c>
      <c r="F176" s="34">
        <f t="shared" si="80"/>
        <v>17</v>
      </c>
      <c r="G176" s="13">
        <v>2</v>
      </c>
      <c r="H176" s="13">
        <v>7</v>
      </c>
      <c r="I176" s="13">
        <v>8</v>
      </c>
      <c r="J176" s="13">
        <v>0</v>
      </c>
      <c r="K176" s="11">
        <f t="shared" si="103"/>
        <v>100</v>
      </c>
      <c r="L176" s="11">
        <f t="shared" si="104"/>
        <v>52.941176470588239</v>
      </c>
      <c r="M176" s="11">
        <f t="shared" si="105"/>
        <v>55.058823529411768</v>
      </c>
      <c r="N176" s="11">
        <f t="shared" si="106"/>
        <v>3.6470588235294117</v>
      </c>
      <c r="O176" s="11">
        <f t="shared" si="107"/>
        <v>44.705882352941174</v>
      </c>
    </row>
    <row r="177" spans="1:15" s="16" customFormat="1" ht="15.75" customHeight="1">
      <c r="A177" s="12"/>
      <c r="B177" s="13"/>
      <c r="C177" s="13"/>
      <c r="D177" s="13" t="s">
        <v>56</v>
      </c>
      <c r="E177" s="9">
        <v>20</v>
      </c>
      <c r="F177" s="34">
        <f t="shared" si="80"/>
        <v>18</v>
      </c>
      <c r="G177" s="13">
        <v>0</v>
      </c>
      <c r="H177" s="13">
        <v>11</v>
      </c>
      <c r="I177" s="13">
        <v>6</v>
      </c>
      <c r="J177" s="13">
        <v>1</v>
      </c>
      <c r="K177" s="11">
        <f t="shared" si="103"/>
        <v>94.444444444444443</v>
      </c>
      <c r="L177" s="11">
        <f t="shared" si="104"/>
        <v>61.111111111111107</v>
      </c>
      <c r="M177" s="11">
        <f t="shared" si="105"/>
        <v>52</v>
      </c>
      <c r="N177" s="11">
        <f t="shared" si="106"/>
        <v>3.5555555555555554</v>
      </c>
      <c r="O177" s="11">
        <f t="shared" si="107"/>
        <v>48.888888888888886</v>
      </c>
    </row>
    <row r="178" spans="1:15" s="16" customFormat="1" ht="15.75" customHeight="1">
      <c r="A178" s="12"/>
      <c r="B178" s="13"/>
      <c r="C178" s="13"/>
      <c r="D178" s="13" t="s">
        <v>58</v>
      </c>
      <c r="E178" s="9">
        <v>16</v>
      </c>
      <c r="F178" s="34">
        <f t="shared" si="80"/>
        <v>10</v>
      </c>
      <c r="G178" s="13">
        <v>0</v>
      </c>
      <c r="H178" s="13">
        <v>0</v>
      </c>
      <c r="I178" s="13">
        <v>9</v>
      </c>
      <c r="J178" s="13">
        <v>1</v>
      </c>
      <c r="K178" s="11">
        <f t="shared" si="103"/>
        <v>90</v>
      </c>
      <c r="L178" s="11">
        <f t="shared" si="104"/>
        <v>0</v>
      </c>
      <c r="M178" s="11">
        <f t="shared" si="105"/>
        <v>34</v>
      </c>
      <c r="N178" s="11">
        <f t="shared" si="106"/>
        <v>2.9</v>
      </c>
      <c r="O178" s="11">
        <f t="shared" si="107"/>
        <v>0</v>
      </c>
    </row>
    <row r="179" spans="1:15" s="39" customFormat="1" ht="15.75" customHeight="1">
      <c r="A179" s="12"/>
      <c r="B179" s="13"/>
      <c r="C179" s="13"/>
      <c r="D179" s="13"/>
      <c r="E179" s="34">
        <f>SUM(E172:E178)</f>
        <v>122</v>
      </c>
      <c r="F179" s="34">
        <f>SUM(F172:F178)</f>
        <v>104</v>
      </c>
      <c r="G179" s="34">
        <f t="shared" ref="G179:J179" si="108">SUM(G172:G178)</f>
        <v>13</v>
      </c>
      <c r="H179" s="34">
        <f t="shared" si="108"/>
        <v>50</v>
      </c>
      <c r="I179" s="34">
        <f t="shared" si="108"/>
        <v>38</v>
      </c>
      <c r="J179" s="34">
        <f t="shared" si="108"/>
        <v>3</v>
      </c>
      <c r="K179" s="23">
        <f t="shared" si="98"/>
        <v>97.115384615384613</v>
      </c>
      <c r="L179" s="23">
        <f t="shared" si="99"/>
        <v>60.57692307692308</v>
      </c>
      <c r="M179" s="23">
        <f t="shared" si="100"/>
        <v>56.884615384615387</v>
      </c>
      <c r="N179" s="23">
        <f t="shared" si="101"/>
        <v>3.7019230769230771</v>
      </c>
      <c r="O179" s="23">
        <f t="shared" si="102"/>
        <v>50.96153846153846</v>
      </c>
    </row>
    <row r="180" spans="1:15" s="16" customFormat="1" ht="15.75" customHeight="1">
      <c r="A180" s="12"/>
      <c r="B180" s="13"/>
      <c r="C180" s="13" t="s">
        <v>46</v>
      </c>
      <c r="D180" s="13">
        <v>10</v>
      </c>
      <c r="E180" s="13">
        <v>18</v>
      </c>
      <c r="F180" s="34">
        <f t="shared" si="80"/>
        <v>18</v>
      </c>
      <c r="G180" s="13">
        <v>10</v>
      </c>
      <c r="H180" s="13">
        <v>8</v>
      </c>
      <c r="I180" s="13">
        <v>0</v>
      </c>
      <c r="J180" s="13">
        <v>0</v>
      </c>
      <c r="K180" s="11">
        <f t="shared" si="98"/>
        <v>100</v>
      </c>
      <c r="L180" s="11">
        <f t="shared" si="99"/>
        <v>100</v>
      </c>
      <c r="M180" s="11">
        <f t="shared" si="100"/>
        <v>84</v>
      </c>
      <c r="N180" s="11">
        <f t="shared" si="101"/>
        <v>4.5555555555555554</v>
      </c>
      <c r="O180" s="11">
        <f t="shared" si="102"/>
        <v>91.111111111111114</v>
      </c>
    </row>
    <row r="181" spans="1:15" s="16" customFormat="1" ht="15.75" customHeight="1">
      <c r="A181" s="12"/>
      <c r="B181" s="13"/>
      <c r="C181" s="13"/>
      <c r="D181" s="13">
        <v>11</v>
      </c>
      <c r="E181" s="13">
        <v>16</v>
      </c>
      <c r="F181" s="34">
        <f t="shared" si="80"/>
        <v>15</v>
      </c>
      <c r="G181" s="13">
        <v>8</v>
      </c>
      <c r="H181" s="13">
        <v>3</v>
      </c>
      <c r="I181" s="13">
        <v>4</v>
      </c>
      <c r="J181" s="13">
        <v>0</v>
      </c>
      <c r="K181" s="11">
        <f t="shared" si="98"/>
        <v>100</v>
      </c>
      <c r="L181" s="11">
        <f t="shared" si="99"/>
        <v>73.333333333333343</v>
      </c>
      <c r="M181" s="11">
        <f t="shared" si="100"/>
        <v>75.733333333333334</v>
      </c>
      <c r="N181" s="11">
        <f t="shared" si="101"/>
        <v>4.2666666666666666</v>
      </c>
      <c r="O181" s="11">
        <f t="shared" si="102"/>
        <v>69.333333333333329</v>
      </c>
    </row>
    <row r="182" spans="1:15" s="39" customFormat="1" ht="15.75" customHeight="1">
      <c r="A182" s="12"/>
      <c r="B182" s="13"/>
      <c r="C182" s="13"/>
      <c r="D182" s="13"/>
      <c r="E182" s="34">
        <f>SUM(E180:E181)</f>
        <v>34</v>
      </c>
      <c r="F182" s="34">
        <f>SUM(F180:F181)</f>
        <v>33</v>
      </c>
      <c r="G182" s="34">
        <f t="shared" ref="G182:J182" si="109">SUM(G180:G181)</f>
        <v>18</v>
      </c>
      <c r="H182" s="34">
        <f t="shared" si="109"/>
        <v>11</v>
      </c>
      <c r="I182" s="34">
        <f t="shared" si="109"/>
        <v>4</v>
      </c>
      <c r="J182" s="34">
        <f t="shared" si="109"/>
        <v>0</v>
      </c>
      <c r="K182" s="23">
        <f t="shared" si="98"/>
        <v>100</v>
      </c>
      <c r="L182" s="23">
        <f t="shared" si="99"/>
        <v>87.878787878787875</v>
      </c>
      <c r="M182" s="23">
        <f t="shared" si="100"/>
        <v>80.242424242424249</v>
      </c>
      <c r="N182" s="23">
        <f t="shared" si="101"/>
        <v>4.4242424242424239</v>
      </c>
      <c r="O182" s="23">
        <f t="shared" si="102"/>
        <v>81.212121212121218</v>
      </c>
    </row>
    <row r="183" spans="1:15" s="39" customFormat="1" ht="15.75" customHeight="1">
      <c r="A183" s="12"/>
      <c r="B183" s="13"/>
      <c r="C183" s="13"/>
      <c r="D183" s="13"/>
      <c r="E183" s="34">
        <f>E182+E179</f>
        <v>156</v>
      </c>
      <c r="F183" s="34">
        <f>F182+F179</f>
        <v>137</v>
      </c>
      <c r="G183" s="34">
        <f t="shared" ref="G183:J183" si="110">G182+G179</f>
        <v>31</v>
      </c>
      <c r="H183" s="34">
        <f t="shared" si="110"/>
        <v>61</v>
      </c>
      <c r="I183" s="34">
        <f t="shared" si="110"/>
        <v>42</v>
      </c>
      <c r="J183" s="34">
        <f t="shared" si="110"/>
        <v>3</v>
      </c>
      <c r="K183" s="23">
        <f t="shared" si="98"/>
        <v>97.810218978102185</v>
      </c>
      <c r="L183" s="23">
        <f t="shared" si="99"/>
        <v>67.153284671532845</v>
      </c>
      <c r="M183" s="23">
        <f t="shared" si="100"/>
        <v>62.510948905109487</v>
      </c>
      <c r="N183" s="23">
        <f t="shared" si="101"/>
        <v>3.8759124087591239</v>
      </c>
      <c r="O183" s="23">
        <f t="shared" si="102"/>
        <v>58.248175182481752</v>
      </c>
    </row>
    <row r="184" spans="1:15" s="16" customFormat="1" ht="15.75" customHeight="1">
      <c r="A184" s="8"/>
      <c r="B184" s="13" t="s">
        <v>50</v>
      </c>
      <c r="C184" s="39" t="s">
        <v>11</v>
      </c>
      <c r="D184" s="13" t="s">
        <v>23</v>
      </c>
      <c r="E184" s="9">
        <v>20</v>
      </c>
      <c r="F184" s="34">
        <f t="shared" si="80"/>
        <v>19</v>
      </c>
      <c r="G184" s="8">
        <v>6</v>
      </c>
      <c r="H184" s="10">
        <v>5</v>
      </c>
      <c r="I184" s="8">
        <v>8</v>
      </c>
      <c r="J184" s="8">
        <v>0</v>
      </c>
      <c r="K184" s="11">
        <f t="shared" si="87"/>
        <v>100</v>
      </c>
      <c r="L184" s="11">
        <f t="shared" si="88"/>
        <v>57.894736842105267</v>
      </c>
      <c r="M184" s="11">
        <f t="shared" si="89"/>
        <v>63.578947368421055</v>
      </c>
      <c r="N184" s="11">
        <f t="shared" si="90"/>
        <v>3.8947368421052633</v>
      </c>
      <c r="O184" s="11">
        <f t="shared" si="60"/>
        <v>52.631578947368418</v>
      </c>
    </row>
    <row r="185" spans="1:15" s="15" customFormat="1" ht="15.75" customHeight="1">
      <c r="A185" s="8"/>
      <c r="B185" s="13"/>
      <c r="C185" s="13"/>
      <c r="D185" s="13" t="s">
        <v>22</v>
      </c>
      <c r="E185" s="9">
        <v>19</v>
      </c>
      <c r="F185" s="34">
        <f t="shared" si="80"/>
        <v>17</v>
      </c>
      <c r="G185" s="8">
        <v>4</v>
      </c>
      <c r="H185" s="10">
        <v>4</v>
      </c>
      <c r="I185" s="8">
        <v>9</v>
      </c>
      <c r="J185" s="8">
        <v>0</v>
      </c>
      <c r="K185" s="11">
        <f t="shared" si="87"/>
        <v>100</v>
      </c>
      <c r="L185" s="11">
        <f t="shared" si="88"/>
        <v>47.058823529411768</v>
      </c>
      <c r="M185" s="11">
        <f t="shared" si="89"/>
        <v>57.647058823529413</v>
      </c>
      <c r="N185" s="11">
        <f t="shared" si="90"/>
        <v>3.7058823529411766</v>
      </c>
      <c r="O185" s="11">
        <f t="shared" si="60"/>
        <v>42.352941176470587</v>
      </c>
    </row>
    <row r="186" spans="1:15" s="16" customFormat="1" ht="15.75" customHeight="1">
      <c r="A186" s="8"/>
      <c r="B186" s="13"/>
      <c r="C186" s="13"/>
      <c r="D186" s="13" t="s">
        <v>40</v>
      </c>
      <c r="E186" s="9">
        <v>16</v>
      </c>
      <c r="F186" s="34">
        <f t="shared" si="80"/>
        <v>14</v>
      </c>
      <c r="G186" s="8">
        <v>7</v>
      </c>
      <c r="H186" s="10">
        <v>4</v>
      </c>
      <c r="I186" s="8">
        <v>3</v>
      </c>
      <c r="J186" s="8">
        <v>0</v>
      </c>
      <c r="K186" s="11">
        <f t="shared" si="87"/>
        <v>100</v>
      </c>
      <c r="L186" s="11">
        <f t="shared" si="88"/>
        <v>78.571428571428569</v>
      </c>
      <c r="M186" s="11">
        <f t="shared" si="89"/>
        <v>76</v>
      </c>
      <c r="N186" s="11">
        <f t="shared" si="90"/>
        <v>4.2857142857142856</v>
      </c>
      <c r="O186" s="11">
        <f t="shared" si="60"/>
        <v>72.857142857142861</v>
      </c>
    </row>
    <row r="187" spans="1:15" s="16" customFormat="1" ht="15.75" customHeight="1">
      <c r="A187" s="8"/>
      <c r="B187" s="13"/>
      <c r="C187" s="13"/>
      <c r="D187" s="13" t="s">
        <v>32</v>
      </c>
      <c r="E187" s="10">
        <v>14</v>
      </c>
      <c r="F187" s="34">
        <f t="shared" si="80"/>
        <v>9</v>
      </c>
      <c r="G187" s="8">
        <v>0</v>
      </c>
      <c r="H187" s="10">
        <v>3</v>
      </c>
      <c r="I187" s="8">
        <v>6</v>
      </c>
      <c r="J187" s="8">
        <v>0</v>
      </c>
      <c r="K187" s="11">
        <f t="shared" si="87"/>
        <v>100</v>
      </c>
      <c r="L187" s="11">
        <f t="shared" si="88"/>
        <v>33.333333333333329</v>
      </c>
      <c r="M187" s="11">
        <f t="shared" si="89"/>
        <v>45.333333333333336</v>
      </c>
      <c r="N187" s="11">
        <f t="shared" si="90"/>
        <v>3.3333333333333335</v>
      </c>
      <c r="O187" s="11">
        <f t="shared" si="60"/>
        <v>26.666666666666668</v>
      </c>
    </row>
    <row r="188" spans="1:15" s="39" customFormat="1" ht="15.75" customHeight="1">
      <c r="A188" s="40"/>
      <c r="B188" s="13"/>
      <c r="C188" s="13"/>
      <c r="D188" s="13"/>
      <c r="E188" s="34">
        <f>SUM(E184:E187)</f>
        <v>69</v>
      </c>
      <c r="F188" s="34">
        <f>SUM(F184:F187)</f>
        <v>59</v>
      </c>
      <c r="G188" s="34">
        <f t="shared" ref="G188:J188" si="111">SUM(G184:G187)</f>
        <v>17</v>
      </c>
      <c r="H188" s="34">
        <f t="shared" si="111"/>
        <v>16</v>
      </c>
      <c r="I188" s="34">
        <f t="shared" si="111"/>
        <v>26</v>
      </c>
      <c r="J188" s="34">
        <f t="shared" si="111"/>
        <v>0</v>
      </c>
      <c r="K188" s="23">
        <f t="shared" si="87"/>
        <v>100</v>
      </c>
      <c r="L188" s="23">
        <f t="shared" si="88"/>
        <v>55.932203389830505</v>
      </c>
      <c r="M188" s="23">
        <f t="shared" si="89"/>
        <v>62.033898305084747</v>
      </c>
      <c r="N188" s="23">
        <f t="shared" si="90"/>
        <v>3.847457627118644</v>
      </c>
      <c r="O188" s="23">
        <f t="shared" si="60"/>
        <v>50.508474576271183</v>
      </c>
    </row>
    <row r="189" spans="1:15" s="16" customFormat="1" ht="15.75" customHeight="1">
      <c r="A189" s="8"/>
      <c r="B189" s="13"/>
      <c r="C189" s="13" t="s">
        <v>6</v>
      </c>
      <c r="D189" s="13" t="s">
        <v>29</v>
      </c>
      <c r="E189" s="9">
        <v>15</v>
      </c>
      <c r="F189" s="34">
        <f t="shared" si="80"/>
        <v>13</v>
      </c>
      <c r="G189" s="8">
        <v>0</v>
      </c>
      <c r="H189" s="10">
        <v>8</v>
      </c>
      <c r="I189" s="8">
        <v>5</v>
      </c>
      <c r="J189" s="8">
        <v>0</v>
      </c>
      <c r="K189" s="11">
        <f t="shared" si="87"/>
        <v>100</v>
      </c>
      <c r="L189" s="11">
        <f t="shared" si="88"/>
        <v>61.53846153846154</v>
      </c>
      <c r="M189" s="11">
        <f t="shared" si="89"/>
        <v>53.230769230769234</v>
      </c>
      <c r="N189" s="11">
        <f t="shared" si="90"/>
        <v>3.6153846153846154</v>
      </c>
      <c r="O189" s="11">
        <f t="shared" si="60"/>
        <v>49.230769230769234</v>
      </c>
    </row>
    <row r="190" spans="1:15" s="16" customFormat="1" ht="15.75" customHeight="1">
      <c r="A190" s="8"/>
      <c r="B190" s="13"/>
      <c r="C190" s="13"/>
      <c r="D190" s="13" t="s">
        <v>26</v>
      </c>
      <c r="E190" s="9">
        <v>14</v>
      </c>
      <c r="F190" s="34">
        <f t="shared" si="80"/>
        <v>11</v>
      </c>
      <c r="G190" s="8">
        <v>0</v>
      </c>
      <c r="H190" s="10">
        <v>7</v>
      </c>
      <c r="I190" s="8">
        <v>4</v>
      </c>
      <c r="J190" s="8">
        <v>0</v>
      </c>
      <c r="K190" s="11">
        <f t="shared" si="87"/>
        <v>100.00000000000001</v>
      </c>
      <c r="L190" s="11">
        <f t="shared" si="88"/>
        <v>63.63636363636364</v>
      </c>
      <c r="M190" s="11">
        <f t="shared" si="89"/>
        <v>53.81818181818182</v>
      </c>
      <c r="N190" s="11">
        <f t="shared" si="90"/>
        <v>3.6363636363636362</v>
      </c>
      <c r="O190" s="11">
        <f t="shared" si="60"/>
        <v>50.909090909090907</v>
      </c>
    </row>
    <row r="191" spans="1:15" s="16" customFormat="1" ht="15.75" customHeight="1">
      <c r="A191" s="8"/>
      <c r="B191" s="13"/>
      <c r="C191" s="13"/>
      <c r="D191" s="13" t="s">
        <v>41</v>
      </c>
      <c r="E191" s="9">
        <v>12</v>
      </c>
      <c r="F191" s="34">
        <f t="shared" si="80"/>
        <v>10</v>
      </c>
      <c r="G191" s="8">
        <v>0</v>
      </c>
      <c r="H191" s="10">
        <v>2</v>
      </c>
      <c r="I191" s="8">
        <v>8</v>
      </c>
      <c r="J191" s="8">
        <v>0</v>
      </c>
      <c r="K191" s="11">
        <f t="shared" si="87"/>
        <v>100</v>
      </c>
      <c r="L191" s="11">
        <f t="shared" si="88"/>
        <v>20</v>
      </c>
      <c r="M191" s="11">
        <f t="shared" si="89"/>
        <v>41.6</v>
      </c>
      <c r="N191" s="11">
        <f t="shared" si="90"/>
        <v>3.2</v>
      </c>
      <c r="O191" s="11">
        <f t="shared" si="60"/>
        <v>16</v>
      </c>
    </row>
    <row r="192" spans="1:15" s="16" customFormat="1" ht="15.75" customHeight="1">
      <c r="A192" s="8"/>
      <c r="B192" s="13"/>
      <c r="C192" s="13"/>
      <c r="D192" s="13" t="s">
        <v>27</v>
      </c>
      <c r="E192" s="9">
        <v>15</v>
      </c>
      <c r="F192" s="34">
        <f t="shared" si="80"/>
        <v>14</v>
      </c>
      <c r="G192" s="8">
        <v>0</v>
      </c>
      <c r="H192" s="10">
        <v>13</v>
      </c>
      <c r="I192" s="8">
        <v>1</v>
      </c>
      <c r="J192" s="8">
        <v>0</v>
      </c>
      <c r="K192" s="11">
        <f t="shared" si="87"/>
        <v>100</v>
      </c>
      <c r="L192" s="11">
        <f t="shared" si="88"/>
        <v>92.857142857142861</v>
      </c>
      <c r="M192" s="11">
        <f t="shared" si="89"/>
        <v>62</v>
      </c>
      <c r="N192" s="11">
        <f t="shared" si="90"/>
        <v>3.9285714285714284</v>
      </c>
      <c r="O192" s="11">
        <f t="shared" si="60"/>
        <v>74.285714285714292</v>
      </c>
    </row>
    <row r="193" spans="1:15" s="16" customFormat="1" ht="15.75" customHeight="1">
      <c r="A193" s="8"/>
      <c r="B193" s="13"/>
      <c r="C193" s="13"/>
      <c r="D193" s="13" t="s">
        <v>35</v>
      </c>
      <c r="E193" s="9">
        <v>15</v>
      </c>
      <c r="F193" s="34">
        <f t="shared" si="80"/>
        <v>10</v>
      </c>
      <c r="G193" s="8">
        <v>0</v>
      </c>
      <c r="H193" s="10">
        <v>5</v>
      </c>
      <c r="I193" s="8">
        <v>5</v>
      </c>
      <c r="J193" s="8">
        <v>0</v>
      </c>
      <c r="K193" s="11">
        <f t="shared" si="87"/>
        <v>100</v>
      </c>
      <c r="L193" s="11">
        <f t="shared" si="88"/>
        <v>50</v>
      </c>
      <c r="M193" s="11">
        <f t="shared" si="89"/>
        <v>50</v>
      </c>
      <c r="N193" s="11">
        <f t="shared" si="90"/>
        <v>3.5</v>
      </c>
      <c r="O193" s="11">
        <f t="shared" si="60"/>
        <v>40</v>
      </c>
    </row>
    <row r="194" spans="1:15" s="16" customFormat="1" ht="15.75" customHeight="1">
      <c r="A194" s="8"/>
      <c r="B194" s="13"/>
      <c r="C194" s="13"/>
      <c r="D194" s="13" t="s">
        <v>60</v>
      </c>
      <c r="E194" s="9">
        <v>14</v>
      </c>
      <c r="F194" s="34">
        <f t="shared" si="80"/>
        <v>12</v>
      </c>
      <c r="G194" s="8">
        <v>0</v>
      </c>
      <c r="H194" s="10">
        <v>2</v>
      </c>
      <c r="I194" s="8">
        <v>10</v>
      </c>
      <c r="J194" s="8">
        <v>0</v>
      </c>
      <c r="K194" s="11">
        <f t="shared" si="87"/>
        <v>100</v>
      </c>
      <c r="L194" s="11">
        <f t="shared" si="88"/>
        <v>16.666666666666668</v>
      </c>
      <c r="M194" s="11">
        <f t="shared" si="89"/>
        <v>40.666666666666664</v>
      </c>
      <c r="N194" s="11">
        <f t="shared" si="90"/>
        <v>3.1666666666666665</v>
      </c>
      <c r="O194" s="11">
        <f t="shared" si="60"/>
        <v>13.333333333333334</v>
      </c>
    </row>
    <row r="195" spans="1:15" s="16" customFormat="1" ht="15.75" customHeight="1">
      <c r="A195" s="8"/>
      <c r="B195" s="13"/>
      <c r="C195" s="13"/>
      <c r="D195" s="13" t="s">
        <v>33</v>
      </c>
      <c r="E195" s="9">
        <v>17</v>
      </c>
      <c r="F195" s="34">
        <f t="shared" si="80"/>
        <v>17</v>
      </c>
      <c r="G195" s="8">
        <v>1</v>
      </c>
      <c r="H195" s="10">
        <v>4</v>
      </c>
      <c r="I195" s="8">
        <v>11</v>
      </c>
      <c r="J195" s="8">
        <v>1</v>
      </c>
      <c r="K195" s="11">
        <f t="shared" si="87"/>
        <v>94.117647058823536</v>
      </c>
      <c r="L195" s="11">
        <f t="shared" si="88"/>
        <v>29.411764705882355</v>
      </c>
      <c r="M195" s="11">
        <f t="shared" si="89"/>
        <v>45.176470588235297</v>
      </c>
      <c r="N195" s="11">
        <f t="shared" si="90"/>
        <v>3.2941176470588234</v>
      </c>
      <c r="O195" s="11">
        <f t="shared" si="60"/>
        <v>24.705882352941178</v>
      </c>
    </row>
    <row r="196" spans="1:15" s="16" customFormat="1" ht="15.75" customHeight="1">
      <c r="A196" s="8"/>
      <c r="B196" s="13"/>
      <c r="C196" s="13"/>
      <c r="D196" s="13" t="s">
        <v>36</v>
      </c>
      <c r="E196" s="9">
        <v>17</v>
      </c>
      <c r="F196" s="34">
        <f t="shared" si="80"/>
        <v>15</v>
      </c>
      <c r="G196" s="8">
        <v>3</v>
      </c>
      <c r="H196" s="10">
        <v>7</v>
      </c>
      <c r="I196" s="8">
        <v>5</v>
      </c>
      <c r="J196" s="8">
        <v>0</v>
      </c>
      <c r="K196" s="11">
        <f t="shared" si="87"/>
        <v>100</v>
      </c>
      <c r="L196" s="11">
        <f t="shared" si="88"/>
        <v>66.666666666666671</v>
      </c>
      <c r="M196" s="11">
        <f t="shared" si="89"/>
        <v>61.866666666666667</v>
      </c>
      <c r="N196" s="11">
        <f t="shared" si="90"/>
        <v>3.8666666666666667</v>
      </c>
      <c r="O196" s="11">
        <f t="shared" si="60"/>
        <v>57.333333333333336</v>
      </c>
    </row>
    <row r="197" spans="1:15" s="16" customFormat="1" ht="15.75" customHeight="1">
      <c r="A197" s="8"/>
      <c r="B197" s="13"/>
      <c r="C197" s="13"/>
      <c r="D197" s="13" t="s">
        <v>30</v>
      </c>
      <c r="E197" s="9">
        <v>17</v>
      </c>
      <c r="F197" s="34">
        <f t="shared" si="80"/>
        <v>15</v>
      </c>
      <c r="G197" s="8">
        <v>0</v>
      </c>
      <c r="H197" s="10">
        <v>3</v>
      </c>
      <c r="I197" s="8">
        <v>12</v>
      </c>
      <c r="J197" s="8">
        <v>0</v>
      </c>
      <c r="K197" s="11">
        <f t="shared" si="87"/>
        <v>100</v>
      </c>
      <c r="L197" s="11">
        <f t="shared" si="88"/>
        <v>20</v>
      </c>
      <c r="M197" s="11">
        <f t="shared" si="89"/>
        <v>41.6</v>
      </c>
      <c r="N197" s="11">
        <f t="shared" si="90"/>
        <v>3.2</v>
      </c>
      <c r="O197" s="11">
        <f t="shared" si="60"/>
        <v>16</v>
      </c>
    </row>
    <row r="198" spans="1:15" s="16" customFormat="1" ht="15.75" customHeight="1">
      <c r="A198" s="8"/>
      <c r="B198" s="13"/>
      <c r="C198" s="13"/>
      <c r="D198" s="13" t="s">
        <v>25</v>
      </c>
      <c r="E198" s="9">
        <v>16</v>
      </c>
      <c r="F198" s="34">
        <f t="shared" si="80"/>
        <v>14</v>
      </c>
      <c r="G198" s="8">
        <v>1</v>
      </c>
      <c r="H198" s="10">
        <v>5</v>
      </c>
      <c r="I198" s="8">
        <v>7</v>
      </c>
      <c r="J198" s="8">
        <v>1</v>
      </c>
      <c r="K198" s="11">
        <f t="shared" si="87"/>
        <v>92.857142857142861</v>
      </c>
      <c r="L198" s="11">
        <f t="shared" si="88"/>
        <v>42.857142857142861</v>
      </c>
      <c r="M198" s="11">
        <f t="shared" si="89"/>
        <v>49.142857142857146</v>
      </c>
      <c r="N198" s="11">
        <f t="shared" si="90"/>
        <v>3.4285714285714284</v>
      </c>
      <c r="O198" s="11">
        <f t="shared" si="60"/>
        <v>35.714285714285715</v>
      </c>
    </row>
    <row r="199" spans="1:15" s="16" customFormat="1" ht="15.75" customHeight="1">
      <c r="A199" s="8"/>
      <c r="B199" s="13"/>
      <c r="C199" s="13"/>
      <c r="D199" s="13" t="s">
        <v>24</v>
      </c>
      <c r="E199" s="9">
        <v>17</v>
      </c>
      <c r="F199" s="34">
        <f t="shared" si="80"/>
        <v>16</v>
      </c>
      <c r="G199" s="8">
        <v>1</v>
      </c>
      <c r="H199" s="10">
        <v>3</v>
      </c>
      <c r="I199" s="8">
        <v>10</v>
      </c>
      <c r="J199" s="8">
        <v>2</v>
      </c>
      <c r="K199" s="11">
        <f t="shared" si="87"/>
        <v>87.5</v>
      </c>
      <c r="L199" s="11">
        <f t="shared" si="88"/>
        <v>25</v>
      </c>
      <c r="M199" s="11">
        <f t="shared" si="89"/>
        <v>42.75</v>
      </c>
      <c r="N199" s="11">
        <f t="shared" si="90"/>
        <v>3.1875</v>
      </c>
      <c r="O199" s="11">
        <f t="shared" si="60"/>
        <v>21.25</v>
      </c>
    </row>
    <row r="200" spans="1:15" s="16" customFormat="1" ht="15.75" customHeight="1">
      <c r="A200" s="8"/>
      <c r="B200" s="13"/>
      <c r="C200" s="13"/>
      <c r="D200" s="13" t="s">
        <v>56</v>
      </c>
      <c r="E200" s="9">
        <v>20</v>
      </c>
      <c r="F200" s="34">
        <f t="shared" si="80"/>
        <v>18</v>
      </c>
      <c r="G200" s="8">
        <v>5</v>
      </c>
      <c r="H200" s="10">
        <v>4</v>
      </c>
      <c r="I200" s="8">
        <v>9</v>
      </c>
      <c r="J200" s="8">
        <v>0</v>
      </c>
      <c r="K200" s="11">
        <f t="shared" si="87"/>
        <v>100</v>
      </c>
      <c r="L200" s="11">
        <f t="shared" si="88"/>
        <v>50</v>
      </c>
      <c r="M200" s="11">
        <f t="shared" si="89"/>
        <v>60</v>
      </c>
      <c r="N200" s="11">
        <f t="shared" si="90"/>
        <v>3.7777777777777777</v>
      </c>
      <c r="O200" s="11">
        <f t="shared" si="60"/>
        <v>45.555555555555557</v>
      </c>
    </row>
    <row r="201" spans="1:15" s="16" customFormat="1" ht="15.75" customHeight="1">
      <c r="A201" s="8"/>
      <c r="B201" s="13"/>
      <c r="C201" s="13"/>
      <c r="D201" s="13" t="s">
        <v>58</v>
      </c>
      <c r="E201" s="9">
        <v>16</v>
      </c>
      <c r="F201" s="34">
        <f t="shared" si="80"/>
        <v>15</v>
      </c>
      <c r="G201" s="8">
        <v>0</v>
      </c>
      <c r="H201" s="10">
        <v>1</v>
      </c>
      <c r="I201" s="8">
        <v>14</v>
      </c>
      <c r="J201" s="8">
        <v>0</v>
      </c>
      <c r="K201" s="11">
        <f t="shared" si="87"/>
        <v>100</v>
      </c>
      <c r="L201" s="11">
        <f t="shared" si="88"/>
        <v>6.666666666666667</v>
      </c>
      <c r="M201" s="11">
        <f t="shared" si="89"/>
        <v>37.866666666666667</v>
      </c>
      <c r="N201" s="11">
        <f t="shared" si="90"/>
        <v>3.0666666666666669</v>
      </c>
      <c r="O201" s="11">
        <f t="shared" si="60"/>
        <v>5.333333333333333</v>
      </c>
    </row>
    <row r="202" spans="1:15" s="16" customFormat="1" ht="15.75" customHeight="1">
      <c r="A202" s="8"/>
      <c r="B202" s="13"/>
      <c r="C202" s="13"/>
      <c r="D202" s="13">
        <v>10</v>
      </c>
      <c r="E202" s="9">
        <v>18</v>
      </c>
      <c r="F202" s="34">
        <f t="shared" si="80"/>
        <v>14</v>
      </c>
      <c r="G202" s="8">
        <v>0</v>
      </c>
      <c r="H202" s="10">
        <v>7</v>
      </c>
      <c r="I202" s="8">
        <v>7</v>
      </c>
      <c r="J202" s="8">
        <v>0</v>
      </c>
      <c r="K202" s="11">
        <f t="shared" si="87"/>
        <v>100</v>
      </c>
      <c r="L202" s="11">
        <f t="shared" si="88"/>
        <v>50</v>
      </c>
      <c r="M202" s="11">
        <f t="shared" si="89"/>
        <v>50</v>
      </c>
      <c r="N202" s="11">
        <f t="shared" si="90"/>
        <v>3.5</v>
      </c>
      <c r="O202" s="11">
        <f t="shared" si="60"/>
        <v>40</v>
      </c>
    </row>
    <row r="203" spans="1:15" s="15" customFormat="1" ht="15.75" customHeight="1">
      <c r="A203" s="12"/>
      <c r="B203" s="13"/>
      <c r="C203" s="13"/>
      <c r="D203" s="13">
        <v>11</v>
      </c>
      <c r="E203" s="9">
        <v>16</v>
      </c>
      <c r="F203" s="34">
        <f t="shared" si="80"/>
        <v>14</v>
      </c>
      <c r="G203" s="8">
        <v>2</v>
      </c>
      <c r="H203" s="10">
        <v>9</v>
      </c>
      <c r="I203" s="8">
        <v>3</v>
      </c>
      <c r="J203" s="8">
        <v>0</v>
      </c>
      <c r="K203" s="11">
        <f t="shared" si="87"/>
        <v>100</v>
      </c>
      <c r="L203" s="11">
        <f t="shared" si="88"/>
        <v>78.571428571428569</v>
      </c>
      <c r="M203" s="11">
        <f t="shared" si="89"/>
        <v>63.142857142857146</v>
      </c>
      <c r="N203" s="11">
        <f t="shared" si="90"/>
        <v>3.9285714285714284</v>
      </c>
      <c r="O203" s="11">
        <f t="shared" si="60"/>
        <v>65.714285714285708</v>
      </c>
    </row>
    <row r="204" spans="1:15" s="39" customFormat="1" ht="15.75" customHeight="1">
      <c r="A204" s="12"/>
      <c r="B204" s="13"/>
      <c r="C204" s="13"/>
      <c r="D204" s="13"/>
      <c r="E204" s="34">
        <f>SUM(E189:E203)</f>
        <v>239</v>
      </c>
      <c r="F204" s="34">
        <f>SUM(F189:F203)</f>
        <v>208</v>
      </c>
      <c r="G204" s="34">
        <f t="shared" ref="G204:J204" si="112">SUM(G189:G203)</f>
        <v>13</v>
      </c>
      <c r="H204" s="34">
        <f t="shared" si="112"/>
        <v>80</v>
      </c>
      <c r="I204" s="34">
        <f t="shared" si="112"/>
        <v>111</v>
      </c>
      <c r="J204" s="34">
        <f t="shared" si="112"/>
        <v>4</v>
      </c>
      <c r="K204" s="23">
        <f t="shared" si="87"/>
        <v>98.07692307692308</v>
      </c>
      <c r="L204" s="23">
        <f t="shared" si="88"/>
        <v>44.71153846153846</v>
      </c>
      <c r="M204" s="23">
        <f t="shared" si="89"/>
        <v>50.384615384615387</v>
      </c>
      <c r="N204" s="23">
        <f t="shared" si="90"/>
        <v>3.4903846153846154</v>
      </c>
      <c r="O204" s="23">
        <f t="shared" si="60"/>
        <v>37.019230769230766</v>
      </c>
    </row>
    <row r="205" spans="1:15" s="39" customFormat="1" ht="15.75" customHeight="1">
      <c r="A205" s="12"/>
      <c r="B205" s="13"/>
      <c r="C205" s="13"/>
      <c r="D205" s="13"/>
      <c r="E205" s="34">
        <f>E204+E188</f>
        <v>308</v>
      </c>
      <c r="F205" s="34">
        <f>F204+F188</f>
        <v>267</v>
      </c>
      <c r="G205" s="34">
        <f t="shared" ref="G205:J205" si="113">G204+G188</f>
        <v>30</v>
      </c>
      <c r="H205" s="34">
        <f t="shared" si="113"/>
        <v>96</v>
      </c>
      <c r="I205" s="34">
        <f t="shared" si="113"/>
        <v>137</v>
      </c>
      <c r="J205" s="34">
        <f t="shared" si="113"/>
        <v>4</v>
      </c>
      <c r="K205" s="23">
        <f t="shared" si="87"/>
        <v>98.50187265917603</v>
      </c>
      <c r="L205" s="23">
        <f t="shared" si="88"/>
        <v>47.19101123595506</v>
      </c>
      <c r="M205" s="23">
        <f t="shared" si="89"/>
        <v>52.958801498127343</v>
      </c>
      <c r="N205" s="23">
        <f t="shared" si="90"/>
        <v>3.5692883895131087</v>
      </c>
      <c r="O205" s="23">
        <f t="shared" si="60"/>
        <v>40</v>
      </c>
    </row>
    <row r="206" spans="1:15" s="16" customFormat="1" ht="15.75" customHeight="1">
      <c r="A206" s="8"/>
      <c r="B206" s="13" t="s">
        <v>51</v>
      </c>
      <c r="C206" s="13" t="s">
        <v>11</v>
      </c>
      <c r="D206" s="13" t="s">
        <v>33</v>
      </c>
      <c r="E206" s="9">
        <v>17</v>
      </c>
      <c r="F206" s="34">
        <f t="shared" si="80"/>
        <v>14</v>
      </c>
      <c r="G206" s="8">
        <v>0</v>
      </c>
      <c r="H206" s="10">
        <v>5</v>
      </c>
      <c r="I206" s="8">
        <v>8</v>
      </c>
      <c r="J206" s="8">
        <v>1</v>
      </c>
      <c r="K206" s="11">
        <f t="shared" si="87"/>
        <v>92.857142857142861</v>
      </c>
      <c r="L206" s="11">
        <f t="shared" si="88"/>
        <v>35.714285714285715</v>
      </c>
      <c r="M206" s="11">
        <f t="shared" si="89"/>
        <v>44.571428571428569</v>
      </c>
      <c r="N206" s="11">
        <f t="shared" si="90"/>
        <v>3.2857142857142856</v>
      </c>
      <c r="O206" s="11">
        <f t="shared" si="60"/>
        <v>28.571428571428573</v>
      </c>
    </row>
    <row r="207" spans="1:15" s="16" customFormat="1" ht="15.75" customHeight="1">
      <c r="A207" s="8"/>
      <c r="B207" s="13"/>
      <c r="C207" s="13"/>
      <c r="D207" s="13" t="s">
        <v>36</v>
      </c>
      <c r="E207" s="9">
        <v>17</v>
      </c>
      <c r="F207" s="34">
        <f t="shared" si="80"/>
        <v>14</v>
      </c>
      <c r="G207" s="8">
        <v>4</v>
      </c>
      <c r="H207" s="10">
        <v>6</v>
      </c>
      <c r="I207" s="8">
        <v>3</v>
      </c>
      <c r="J207" s="8">
        <v>1</v>
      </c>
      <c r="K207" s="11">
        <f t="shared" si="87"/>
        <v>92.857142857142861</v>
      </c>
      <c r="L207" s="11">
        <f t="shared" si="88"/>
        <v>71.428571428571431</v>
      </c>
      <c r="M207" s="11">
        <f t="shared" si="89"/>
        <v>64.857142857142861</v>
      </c>
      <c r="N207" s="11">
        <f t="shared" si="90"/>
        <v>3.9285714285714284</v>
      </c>
      <c r="O207" s="11">
        <f t="shared" si="60"/>
        <v>62.857142857142854</v>
      </c>
    </row>
    <row r="208" spans="1:15" s="16" customFormat="1" ht="15.75" customHeight="1">
      <c r="A208" s="8"/>
      <c r="B208" s="13"/>
      <c r="C208" s="13"/>
      <c r="D208" s="13" t="s">
        <v>30</v>
      </c>
      <c r="E208" s="9">
        <v>17</v>
      </c>
      <c r="F208" s="34">
        <f t="shared" si="80"/>
        <v>15</v>
      </c>
      <c r="G208" s="8">
        <v>0</v>
      </c>
      <c r="H208" s="10">
        <v>5</v>
      </c>
      <c r="I208" s="8">
        <v>8</v>
      </c>
      <c r="J208" s="8">
        <v>2</v>
      </c>
      <c r="K208" s="11">
        <f t="shared" si="87"/>
        <v>86.666666666666671</v>
      </c>
      <c r="L208" s="11">
        <f t="shared" si="88"/>
        <v>33.333333333333336</v>
      </c>
      <c r="M208" s="11">
        <f t="shared" si="89"/>
        <v>42.666666666666664</v>
      </c>
      <c r="N208" s="11">
        <f t="shared" si="90"/>
        <v>3.2</v>
      </c>
      <c r="O208" s="11">
        <f t="shared" si="60"/>
        <v>26.666666666666668</v>
      </c>
    </row>
    <row r="209" spans="1:15" s="16" customFormat="1" ht="15.75" customHeight="1">
      <c r="A209" s="8"/>
      <c r="B209" s="13"/>
      <c r="C209" s="13"/>
      <c r="D209" s="13" t="s">
        <v>25</v>
      </c>
      <c r="E209" s="9">
        <v>16</v>
      </c>
      <c r="F209" s="34">
        <f t="shared" si="80"/>
        <v>11</v>
      </c>
      <c r="G209" s="8">
        <v>0</v>
      </c>
      <c r="H209" s="10">
        <v>4</v>
      </c>
      <c r="I209" s="8">
        <v>7</v>
      </c>
      <c r="J209" s="8">
        <v>0</v>
      </c>
      <c r="K209" s="11">
        <f t="shared" si="87"/>
        <v>100.00000000000001</v>
      </c>
      <c r="L209" s="11">
        <f t="shared" si="88"/>
        <v>36.363636363636367</v>
      </c>
      <c r="M209" s="11">
        <f t="shared" si="89"/>
        <v>46.18181818181818</v>
      </c>
      <c r="N209" s="11">
        <f t="shared" si="90"/>
        <v>3.3636363636363638</v>
      </c>
      <c r="O209" s="11">
        <f t="shared" si="60"/>
        <v>29.09090909090909</v>
      </c>
    </row>
    <row r="210" spans="1:15" s="16" customFormat="1" ht="15.75" customHeight="1">
      <c r="A210" s="8"/>
      <c r="B210" s="13"/>
      <c r="C210" s="13"/>
      <c r="D210" s="13" t="s">
        <v>24</v>
      </c>
      <c r="E210" s="9">
        <v>17</v>
      </c>
      <c r="F210" s="34">
        <f t="shared" si="80"/>
        <v>15</v>
      </c>
      <c r="G210" s="8">
        <v>0</v>
      </c>
      <c r="H210" s="10">
        <v>1</v>
      </c>
      <c r="I210" s="8">
        <v>12</v>
      </c>
      <c r="J210" s="8">
        <v>2</v>
      </c>
      <c r="K210" s="11">
        <f t="shared" si="87"/>
        <v>86.666666666666671</v>
      </c>
      <c r="L210" s="11">
        <f t="shared" si="88"/>
        <v>6.666666666666667</v>
      </c>
      <c r="M210" s="11">
        <f t="shared" si="89"/>
        <v>35.200000000000003</v>
      </c>
      <c r="N210" s="11">
        <f t="shared" si="90"/>
        <v>2.9333333333333331</v>
      </c>
      <c r="O210" s="11">
        <f t="shared" si="60"/>
        <v>5.333333333333333</v>
      </c>
    </row>
    <row r="211" spans="1:15" s="16" customFormat="1" ht="15.75" customHeight="1">
      <c r="A211" s="8"/>
      <c r="B211" s="13"/>
      <c r="C211" s="13"/>
      <c r="D211" s="13" t="s">
        <v>56</v>
      </c>
      <c r="E211" s="9">
        <v>20</v>
      </c>
      <c r="F211" s="34">
        <f t="shared" si="80"/>
        <v>20</v>
      </c>
      <c r="G211" s="8">
        <v>0</v>
      </c>
      <c r="H211" s="10">
        <v>8</v>
      </c>
      <c r="I211" s="8">
        <v>8</v>
      </c>
      <c r="J211" s="8">
        <v>4</v>
      </c>
      <c r="K211" s="11">
        <f t="shared" si="87"/>
        <v>80</v>
      </c>
      <c r="L211" s="11">
        <f t="shared" si="88"/>
        <v>40</v>
      </c>
      <c r="M211" s="11">
        <f t="shared" si="89"/>
        <v>43.2</v>
      </c>
      <c r="N211" s="11">
        <f t="shared" si="90"/>
        <v>3.2</v>
      </c>
      <c r="O211" s="11">
        <f t="shared" si="60"/>
        <v>32</v>
      </c>
    </row>
    <row r="212" spans="1:15" s="16" customFormat="1" ht="15.75" customHeight="1">
      <c r="A212" s="8"/>
      <c r="B212" s="13"/>
      <c r="C212" s="13"/>
      <c r="D212" s="13" t="s">
        <v>58</v>
      </c>
      <c r="E212" s="9">
        <v>16</v>
      </c>
      <c r="F212" s="34">
        <f t="shared" si="80"/>
        <v>11</v>
      </c>
      <c r="G212" s="8">
        <v>0</v>
      </c>
      <c r="H212" s="10">
        <v>0</v>
      </c>
      <c r="I212" s="8">
        <v>5</v>
      </c>
      <c r="J212" s="8">
        <v>6</v>
      </c>
      <c r="K212" s="11">
        <f t="shared" si="87"/>
        <v>45.45454545454546</v>
      </c>
      <c r="L212" s="11">
        <f t="shared" si="88"/>
        <v>0</v>
      </c>
      <c r="M212" s="11">
        <f t="shared" si="89"/>
        <v>25.09090909090909</v>
      </c>
      <c r="N212" s="11">
        <f t="shared" si="90"/>
        <v>2.4545454545454546</v>
      </c>
      <c r="O212" s="11">
        <f t="shared" si="60"/>
        <v>0</v>
      </c>
    </row>
    <row r="213" spans="1:15" s="15" customFormat="1" ht="15.75" customHeight="1">
      <c r="A213" s="8"/>
      <c r="B213" s="13"/>
      <c r="C213" s="13"/>
      <c r="D213" s="13">
        <v>10</v>
      </c>
      <c r="E213" s="9">
        <v>20</v>
      </c>
      <c r="F213" s="34">
        <f t="shared" si="80"/>
        <v>14</v>
      </c>
      <c r="G213" s="8">
        <v>0</v>
      </c>
      <c r="H213" s="10">
        <v>3</v>
      </c>
      <c r="I213" s="8">
        <v>9</v>
      </c>
      <c r="J213" s="8">
        <v>2</v>
      </c>
      <c r="K213" s="11">
        <f t="shared" si="87"/>
        <v>85.714285714285722</v>
      </c>
      <c r="L213" s="11">
        <f t="shared" si="88"/>
        <v>21.428571428571431</v>
      </c>
      <c r="M213" s="11">
        <f t="shared" si="89"/>
        <v>39.142857142857146</v>
      </c>
      <c r="N213" s="11">
        <f t="shared" si="90"/>
        <v>3.0714285714285716</v>
      </c>
      <c r="O213" s="11">
        <f t="shared" si="60"/>
        <v>17.142857142857142</v>
      </c>
    </row>
    <row r="214" spans="1:15" s="16" customFormat="1" ht="15.75" customHeight="1">
      <c r="A214" s="8"/>
      <c r="B214" s="13"/>
      <c r="C214" s="13"/>
      <c r="D214" s="13">
        <v>11</v>
      </c>
      <c r="E214" s="9">
        <v>15</v>
      </c>
      <c r="F214" s="34">
        <f t="shared" si="80"/>
        <v>16</v>
      </c>
      <c r="G214" s="8">
        <v>1</v>
      </c>
      <c r="H214" s="10">
        <v>7</v>
      </c>
      <c r="I214" s="8">
        <v>8</v>
      </c>
      <c r="J214" s="8">
        <v>0</v>
      </c>
      <c r="K214" s="11">
        <f t="shared" si="87"/>
        <v>100</v>
      </c>
      <c r="L214" s="11">
        <f t="shared" si="88"/>
        <v>50</v>
      </c>
      <c r="M214" s="11">
        <f t="shared" si="89"/>
        <v>52.25</v>
      </c>
      <c r="N214" s="11">
        <f t="shared" si="90"/>
        <v>3.5625</v>
      </c>
      <c r="O214" s="11">
        <f t="shared" si="60"/>
        <v>41.25</v>
      </c>
    </row>
    <row r="215" spans="1:15" s="39" customFormat="1" ht="15.75" customHeight="1">
      <c r="A215" s="12"/>
      <c r="B215" s="13"/>
      <c r="C215" s="13"/>
      <c r="D215" s="13"/>
      <c r="E215" s="13">
        <f>SUM(E206:E214)</f>
        <v>155</v>
      </c>
      <c r="F215" s="13">
        <f t="shared" ref="F215:J215" si="114">SUM(F206:F214)</f>
        <v>130</v>
      </c>
      <c r="G215" s="13">
        <f t="shared" si="114"/>
        <v>5</v>
      </c>
      <c r="H215" s="13">
        <f t="shared" si="114"/>
        <v>39</v>
      </c>
      <c r="I215" s="13">
        <f t="shared" si="114"/>
        <v>68</v>
      </c>
      <c r="J215" s="13">
        <f t="shared" si="114"/>
        <v>18</v>
      </c>
      <c r="K215" s="14">
        <f t="shared" si="87"/>
        <v>86.15384615384616</v>
      </c>
      <c r="L215" s="14">
        <f t="shared" si="88"/>
        <v>33.846153846153847</v>
      </c>
      <c r="M215" s="14">
        <f t="shared" si="89"/>
        <v>44.092307692307692</v>
      </c>
      <c r="N215" s="14">
        <f t="shared" si="90"/>
        <v>3.2384615384615385</v>
      </c>
      <c r="O215" s="23">
        <f t="shared" si="60"/>
        <v>27.846153846153847</v>
      </c>
    </row>
    <row r="216" spans="1:15" s="16" customFormat="1" ht="15.75" customHeight="1">
      <c r="A216" s="8"/>
      <c r="B216" s="13" t="s">
        <v>52</v>
      </c>
      <c r="C216" s="13" t="s">
        <v>11</v>
      </c>
      <c r="D216" s="13" t="s">
        <v>29</v>
      </c>
      <c r="E216" s="9">
        <v>15</v>
      </c>
      <c r="F216" s="34">
        <f>G216++H216+I216+J216</f>
        <v>12</v>
      </c>
      <c r="G216" s="8">
        <v>2</v>
      </c>
      <c r="H216" s="10">
        <v>9</v>
      </c>
      <c r="I216" s="8">
        <v>1</v>
      </c>
      <c r="J216" s="8">
        <v>0</v>
      </c>
      <c r="K216" s="11">
        <f t="shared" si="87"/>
        <v>100</v>
      </c>
      <c r="L216" s="11">
        <f t="shared" si="88"/>
        <v>91.666666666666671</v>
      </c>
      <c r="M216" s="11">
        <f t="shared" si="89"/>
        <v>67.666666666666671</v>
      </c>
      <c r="N216" s="11">
        <f t="shared" si="90"/>
        <v>4.083333333333333</v>
      </c>
      <c r="O216" s="11">
        <f t="shared" si="60"/>
        <v>76.666666666666671</v>
      </c>
    </row>
    <row r="217" spans="1:15" s="16" customFormat="1" ht="15.75" customHeight="1">
      <c r="A217" s="8"/>
      <c r="B217" s="13"/>
      <c r="C217" s="13"/>
      <c r="D217" s="13" t="s">
        <v>26</v>
      </c>
      <c r="E217" s="9">
        <v>15</v>
      </c>
      <c r="F217" s="34">
        <f t="shared" ref="F217:F218" si="115">G217++H217+I217+J217</f>
        <v>13</v>
      </c>
      <c r="G217" s="8">
        <v>7</v>
      </c>
      <c r="H217" s="10">
        <v>3</v>
      </c>
      <c r="I217" s="8">
        <v>3</v>
      </c>
      <c r="J217" s="8">
        <v>0</v>
      </c>
      <c r="K217" s="11">
        <f t="shared" si="87"/>
        <v>100</v>
      </c>
      <c r="L217" s="11">
        <f t="shared" si="88"/>
        <v>76.92307692307692</v>
      </c>
      <c r="M217" s="11">
        <f t="shared" si="89"/>
        <v>76.92307692307692</v>
      </c>
      <c r="N217" s="11">
        <f t="shared" si="90"/>
        <v>4.3076923076923075</v>
      </c>
      <c r="O217" s="11">
        <f t="shared" si="60"/>
        <v>72.307692307692307</v>
      </c>
    </row>
    <row r="218" spans="1:15" s="16" customFormat="1" ht="15.75" customHeight="1">
      <c r="A218" s="8"/>
      <c r="B218" s="13"/>
      <c r="C218" s="13"/>
      <c r="D218" s="13" t="s">
        <v>41</v>
      </c>
      <c r="E218" s="9">
        <v>13</v>
      </c>
      <c r="F218" s="34">
        <f t="shared" si="115"/>
        <v>12</v>
      </c>
      <c r="G218" s="8">
        <v>1</v>
      </c>
      <c r="H218" s="10">
        <v>7</v>
      </c>
      <c r="I218" s="8">
        <v>4</v>
      </c>
      <c r="J218" s="8">
        <v>0</v>
      </c>
      <c r="K218" s="11">
        <f t="shared" si="87"/>
        <v>100</v>
      </c>
      <c r="L218" s="11">
        <f t="shared" si="88"/>
        <v>66.666666666666671</v>
      </c>
      <c r="M218" s="11">
        <f t="shared" si="89"/>
        <v>57.666666666666664</v>
      </c>
      <c r="N218" s="11">
        <f t="shared" si="90"/>
        <v>3.75</v>
      </c>
      <c r="O218" s="11">
        <f t="shared" si="60"/>
        <v>55</v>
      </c>
    </row>
    <row r="219" spans="1:15" s="39" customFormat="1" ht="15.75" customHeight="1">
      <c r="A219" s="40"/>
      <c r="B219" s="13"/>
      <c r="C219" s="13"/>
      <c r="D219" s="13"/>
      <c r="E219" s="34">
        <f>SUM(E216:E218)</f>
        <v>43</v>
      </c>
      <c r="F219" s="34">
        <f>SUM(F216:F218)</f>
        <v>37</v>
      </c>
      <c r="G219" s="34">
        <f t="shared" ref="G219:J219" si="116">SUM(G216:G218)</f>
        <v>10</v>
      </c>
      <c r="H219" s="34">
        <f t="shared" si="116"/>
        <v>19</v>
      </c>
      <c r="I219" s="34">
        <f t="shared" si="116"/>
        <v>8</v>
      </c>
      <c r="J219" s="34">
        <f t="shared" si="116"/>
        <v>0</v>
      </c>
      <c r="K219" s="23">
        <f t="shared" si="87"/>
        <v>100</v>
      </c>
      <c r="L219" s="23">
        <f t="shared" si="88"/>
        <v>78.378378378378372</v>
      </c>
      <c r="M219" s="23">
        <f t="shared" si="89"/>
        <v>67.675675675675677</v>
      </c>
      <c r="N219" s="23">
        <f t="shared" si="90"/>
        <v>4.0540540540540544</v>
      </c>
      <c r="O219" s="23">
        <f t="shared" si="60"/>
        <v>68.108108108108112</v>
      </c>
    </row>
    <row r="220" spans="1:15" s="16" customFormat="1" ht="15.75" customHeight="1">
      <c r="A220" s="8"/>
      <c r="B220" s="13"/>
      <c r="C220" s="13" t="s">
        <v>42</v>
      </c>
      <c r="D220" s="13" t="s">
        <v>32</v>
      </c>
      <c r="E220" s="9">
        <v>14</v>
      </c>
      <c r="F220" s="34">
        <f t="shared" si="80"/>
        <v>13</v>
      </c>
      <c r="G220" s="8">
        <v>4</v>
      </c>
      <c r="H220" s="10">
        <v>7</v>
      </c>
      <c r="I220" s="8">
        <v>2</v>
      </c>
      <c r="J220" s="8">
        <v>0</v>
      </c>
      <c r="K220" s="11">
        <f t="shared" si="87"/>
        <v>100</v>
      </c>
      <c r="L220" s="11">
        <f t="shared" si="88"/>
        <v>84.615384615384613</v>
      </c>
      <c r="M220" s="11">
        <f t="shared" si="89"/>
        <v>70.769230769230774</v>
      </c>
      <c r="N220" s="11">
        <f t="shared" si="90"/>
        <v>4.1538461538461542</v>
      </c>
      <c r="O220" s="11">
        <f t="shared" si="60"/>
        <v>73.84615384615384</v>
      </c>
    </row>
    <row r="221" spans="1:15" s="16" customFormat="1" ht="15.75" customHeight="1">
      <c r="A221" s="8"/>
      <c r="B221" s="13"/>
      <c r="C221" s="13"/>
      <c r="D221" s="13" t="s">
        <v>27</v>
      </c>
      <c r="E221" s="9">
        <v>15</v>
      </c>
      <c r="F221" s="34">
        <f t="shared" si="80"/>
        <v>14</v>
      </c>
      <c r="G221" s="8">
        <v>5</v>
      </c>
      <c r="H221" s="10">
        <v>6</v>
      </c>
      <c r="I221" s="8">
        <v>3</v>
      </c>
      <c r="J221" s="8">
        <v>0</v>
      </c>
      <c r="K221" s="11">
        <f t="shared" si="87"/>
        <v>100</v>
      </c>
      <c r="L221" s="11">
        <f t="shared" si="88"/>
        <v>78.571428571428569</v>
      </c>
      <c r="M221" s="11">
        <f t="shared" si="89"/>
        <v>70.857142857142861</v>
      </c>
      <c r="N221" s="11">
        <f t="shared" si="90"/>
        <v>4.1428571428571432</v>
      </c>
      <c r="O221" s="11">
        <f t="shared" si="60"/>
        <v>70</v>
      </c>
    </row>
    <row r="222" spans="1:15" s="16" customFormat="1" ht="15.75" customHeight="1">
      <c r="A222" s="8"/>
      <c r="B222" s="13"/>
      <c r="C222" s="13"/>
      <c r="D222" s="13" t="s">
        <v>35</v>
      </c>
      <c r="E222" s="9">
        <v>15</v>
      </c>
      <c r="F222" s="34">
        <f t="shared" si="80"/>
        <v>14</v>
      </c>
      <c r="G222" s="8">
        <v>0</v>
      </c>
      <c r="H222" s="10">
        <v>0</v>
      </c>
      <c r="I222" s="8">
        <v>4</v>
      </c>
      <c r="J222" s="8">
        <v>10</v>
      </c>
      <c r="K222" s="11">
        <f t="shared" si="87"/>
        <v>28.571428571428573</v>
      </c>
      <c r="L222" s="11">
        <f t="shared" si="88"/>
        <v>0</v>
      </c>
      <c r="M222" s="11">
        <f t="shared" si="89"/>
        <v>21.714285714285715</v>
      </c>
      <c r="N222" s="11">
        <f t="shared" si="90"/>
        <v>2.2857142857142856</v>
      </c>
      <c r="O222" s="11">
        <f t="shared" si="60"/>
        <v>0</v>
      </c>
    </row>
    <row r="223" spans="1:15" s="16" customFormat="1" ht="15.75" customHeight="1">
      <c r="A223" s="8"/>
      <c r="B223" s="13"/>
      <c r="C223" s="13"/>
      <c r="D223" s="13" t="s">
        <v>60</v>
      </c>
      <c r="E223" s="9">
        <v>14</v>
      </c>
      <c r="F223" s="34">
        <f t="shared" si="80"/>
        <v>14</v>
      </c>
      <c r="G223" s="8">
        <v>0</v>
      </c>
      <c r="H223" s="10">
        <v>2</v>
      </c>
      <c r="I223" s="8">
        <v>4</v>
      </c>
      <c r="J223" s="8">
        <v>8</v>
      </c>
      <c r="K223" s="11">
        <f t="shared" si="87"/>
        <v>42.857142857142861</v>
      </c>
      <c r="L223" s="11">
        <f t="shared" si="88"/>
        <v>14.285714285714286</v>
      </c>
      <c r="M223" s="11">
        <f t="shared" si="89"/>
        <v>28.571428571428573</v>
      </c>
      <c r="N223" s="11">
        <f t="shared" si="90"/>
        <v>2.5714285714285716</v>
      </c>
      <c r="O223" s="11">
        <f t="shared" si="60"/>
        <v>11.428571428571429</v>
      </c>
    </row>
    <row r="224" spans="1:15" s="39" customFormat="1" ht="15.75" customHeight="1">
      <c r="A224" s="40"/>
      <c r="B224" s="13"/>
      <c r="C224" s="13"/>
      <c r="D224" s="13"/>
      <c r="E224" s="34">
        <f>SUM(E220:E223)</f>
        <v>58</v>
      </c>
      <c r="F224" s="34">
        <f>SUM(F220:F223)</f>
        <v>55</v>
      </c>
      <c r="G224" s="34">
        <f t="shared" ref="G224:J224" si="117">SUM(G220:G223)</f>
        <v>9</v>
      </c>
      <c r="H224" s="34">
        <f t="shared" si="117"/>
        <v>15</v>
      </c>
      <c r="I224" s="34">
        <f t="shared" si="117"/>
        <v>13</v>
      </c>
      <c r="J224" s="34">
        <f t="shared" si="117"/>
        <v>18</v>
      </c>
      <c r="K224" s="23">
        <f t="shared" si="87"/>
        <v>67.272727272727266</v>
      </c>
      <c r="L224" s="23">
        <f t="shared" si="88"/>
        <v>43.636363636363633</v>
      </c>
      <c r="M224" s="23">
        <f t="shared" si="89"/>
        <v>47.563636363636363</v>
      </c>
      <c r="N224" s="23">
        <f t="shared" si="90"/>
        <v>3.2727272727272729</v>
      </c>
      <c r="O224" s="23">
        <f t="shared" ref="O224:O252" si="118">(G224*100+H224*80)/F224</f>
        <v>38.18181818181818</v>
      </c>
    </row>
    <row r="225" spans="1:15" s="16" customFormat="1" ht="15.75" customHeight="1">
      <c r="A225" s="8"/>
      <c r="B225" s="13"/>
      <c r="C225" s="13" t="s">
        <v>6</v>
      </c>
      <c r="D225" s="13" t="s">
        <v>33</v>
      </c>
      <c r="E225" s="9">
        <v>17</v>
      </c>
      <c r="F225" s="34">
        <f t="shared" si="80"/>
        <v>16</v>
      </c>
      <c r="G225" s="8">
        <v>1</v>
      </c>
      <c r="H225" s="10">
        <v>5</v>
      </c>
      <c r="I225" s="8">
        <v>10</v>
      </c>
      <c r="J225" s="8">
        <v>0</v>
      </c>
      <c r="K225" s="11">
        <f t="shared" si="87"/>
        <v>100</v>
      </c>
      <c r="L225" s="11">
        <f t="shared" si="88"/>
        <v>37.5</v>
      </c>
      <c r="M225" s="11">
        <f t="shared" si="89"/>
        <v>48.75</v>
      </c>
      <c r="N225" s="11">
        <f t="shared" si="90"/>
        <v>3.4375</v>
      </c>
      <c r="O225" s="11">
        <f t="shared" si="118"/>
        <v>31.25</v>
      </c>
    </row>
    <row r="226" spans="1:15" s="16" customFormat="1" ht="15.75" customHeight="1">
      <c r="A226" s="8"/>
      <c r="B226" s="13"/>
      <c r="C226" s="13"/>
      <c r="D226" s="13" t="s">
        <v>36</v>
      </c>
      <c r="E226" s="9">
        <v>17</v>
      </c>
      <c r="F226" s="34">
        <f t="shared" si="80"/>
        <v>16</v>
      </c>
      <c r="G226" s="8">
        <v>7</v>
      </c>
      <c r="H226" s="10">
        <v>3</v>
      </c>
      <c r="I226" s="8">
        <v>6</v>
      </c>
      <c r="J226" s="8">
        <v>0</v>
      </c>
      <c r="K226" s="11">
        <f t="shared" si="87"/>
        <v>100</v>
      </c>
      <c r="L226" s="11">
        <f t="shared" si="88"/>
        <v>62.5</v>
      </c>
      <c r="M226" s="11">
        <f t="shared" si="89"/>
        <v>69.25</v>
      </c>
      <c r="N226" s="11">
        <f t="shared" si="90"/>
        <v>4.0625</v>
      </c>
      <c r="O226" s="11">
        <f t="shared" si="118"/>
        <v>58.75</v>
      </c>
    </row>
    <row r="227" spans="1:15" s="16" customFormat="1" ht="15.75" customHeight="1">
      <c r="A227" s="8"/>
      <c r="B227" s="13"/>
      <c r="C227" s="13"/>
      <c r="D227" s="13" t="s">
        <v>30</v>
      </c>
      <c r="E227" s="9">
        <v>17</v>
      </c>
      <c r="F227" s="34">
        <f t="shared" si="80"/>
        <v>14</v>
      </c>
      <c r="G227" s="8">
        <v>0</v>
      </c>
      <c r="H227" s="10">
        <v>7</v>
      </c>
      <c r="I227" s="8">
        <v>5</v>
      </c>
      <c r="J227" s="8">
        <v>2</v>
      </c>
      <c r="K227" s="11">
        <f t="shared" si="87"/>
        <v>85.714285714285722</v>
      </c>
      <c r="L227" s="11">
        <f t="shared" si="88"/>
        <v>50</v>
      </c>
      <c r="M227" s="11">
        <f t="shared" si="89"/>
        <v>47.142857142857146</v>
      </c>
      <c r="N227" s="11">
        <f t="shared" si="90"/>
        <v>3.3571428571428572</v>
      </c>
      <c r="O227" s="11">
        <f t="shared" si="118"/>
        <v>40</v>
      </c>
    </row>
    <row r="228" spans="1:15" s="39" customFormat="1" ht="15.75" customHeight="1">
      <c r="A228" s="40"/>
      <c r="B228" s="13"/>
      <c r="C228" s="13"/>
      <c r="D228" s="13"/>
      <c r="E228" s="34">
        <f>SUM(E225:E227)</f>
        <v>51</v>
      </c>
      <c r="F228" s="34">
        <f>SUM(F225:F227)</f>
        <v>46</v>
      </c>
      <c r="G228" s="34">
        <f t="shared" ref="G228:J228" si="119">SUM(G225:G227)</f>
        <v>8</v>
      </c>
      <c r="H228" s="34">
        <f t="shared" si="119"/>
        <v>15</v>
      </c>
      <c r="I228" s="34">
        <f t="shared" si="119"/>
        <v>21</v>
      </c>
      <c r="J228" s="34">
        <f t="shared" si="119"/>
        <v>2</v>
      </c>
      <c r="K228" s="23">
        <f t="shared" si="87"/>
        <v>95.65217391304347</v>
      </c>
      <c r="L228" s="23">
        <f t="shared" si="88"/>
        <v>50</v>
      </c>
      <c r="M228" s="23">
        <f t="shared" si="89"/>
        <v>55.391304347826086</v>
      </c>
      <c r="N228" s="23">
        <f t="shared" si="90"/>
        <v>3.6304347826086958</v>
      </c>
      <c r="O228" s="23">
        <f t="shared" si="118"/>
        <v>43.478260869565219</v>
      </c>
    </row>
    <row r="229" spans="1:15" s="39" customFormat="1" ht="15.75" customHeight="1">
      <c r="A229" s="12"/>
      <c r="B229" s="13"/>
      <c r="C229" s="13"/>
      <c r="D229" s="13"/>
      <c r="E229" s="13">
        <f>E228+E224+E219</f>
        <v>152</v>
      </c>
      <c r="F229" s="13">
        <f t="shared" ref="F229:J229" si="120">F228+F224+F219</f>
        <v>138</v>
      </c>
      <c r="G229" s="13">
        <f t="shared" si="120"/>
        <v>27</v>
      </c>
      <c r="H229" s="13">
        <f t="shared" si="120"/>
        <v>49</v>
      </c>
      <c r="I229" s="13">
        <f t="shared" si="120"/>
        <v>42</v>
      </c>
      <c r="J229" s="13">
        <f t="shared" si="120"/>
        <v>20</v>
      </c>
      <c r="K229" s="23">
        <f t="shared" si="87"/>
        <v>85.507246376811594</v>
      </c>
      <c r="L229" s="23">
        <f t="shared" si="88"/>
        <v>55.072463768115945</v>
      </c>
      <c r="M229" s="23">
        <f t="shared" si="89"/>
        <v>55.565217391304351</v>
      </c>
      <c r="N229" s="23">
        <f t="shared" si="90"/>
        <v>3.6014492753623188</v>
      </c>
      <c r="O229" s="23">
        <f t="shared" si="118"/>
        <v>47.971014492753625</v>
      </c>
    </row>
    <row r="230" spans="1:15" s="16" customFormat="1" ht="15.75" customHeight="1">
      <c r="A230" s="8"/>
      <c r="B230" s="13" t="s">
        <v>55</v>
      </c>
      <c r="C230" s="13" t="s">
        <v>47</v>
      </c>
      <c r="D230" s="13" t="s">
        <v>33</v>
      </c>
      <c r="E230" s="9">
        <v>17</v>
      </c>
      <c r="F230" s="34">
        <f t="shared" ref="F230:F234" si="121">G230+H230+I230+J230</f>
        <v>15</v>
      </c>
      <c r="G230" s="8">
        <v>5</v>
      </c>
      <c r="H230" s="10">
        <v>5</v>
      </c>
      <c r="I230" s="8">
        <v>5</v>
      </c>
      <c r="J230" s="8">
        <v>0</v>
      </c>
      <c r="K230" s="11">
        <f>100/F230*(G230+H230+I230)</f>
        <v>100</v>
      </c>
      <c r="L230" s="11">
        <f>100/F230*(H230+G230)</f>
        <v>66.666666666666671</v>
      </c>
      <c r="M230" s="11">
        <f>(G230*100+H230*64+I230*36+J230*16)/F230</f>
        <v>66.666666666666671</v>
      </c>
      <c r="N230" s="11">
        <f>(G230*5+H230*4+I230*3+J230*2)/F230</f>
        <v>4</v>
      </c>
      <c r="O230" s="11">
        <f t="shared" si="118"/>
        <v>60</v>
      </c>
    </row>
    <row r="231" spans="1:15" s="16" customFormat="1" ht="15.75" customHeight="1">
      <c r="A231" s="8"/>
      <c r="B231" s="13"/>
      <c r="C231" s="13"/>
      <c r="D231" s="13" t="s">
        <v>36</v>
      </c>
      <c r="E231" s="9">
        <v>17</v>
      </c>
      <c r="F231" s="34">
        <f t="shared" si="121"/>
        <v>16</v>
      </c>
      <c r="G231" s="8">
        <v>1</v>
      </c>
      <c r="H231" s="10">
        <v>6</v>
      </c>
      <c r="I231" s="8">
        <v>9</v>
      </c>
      <c r="J231" s="8">
        <v>0</v>
      </c>
      <c r="K231" s="11">
        <f>100/F231*(G231+H231+I231)</f>
        <v>100</v>
      </c>
      <c r="L231" s="11">
        <f>100/F231*(H231+G231)</f>
        <v>43.75</v>
      </c>
      <c r="M231" s="11">
        <f>(G231*100+H231*64+I231*36+J231*16)/F231</f>
        <v>50.5</v>
      </c>
      <c r="N231" s="11">
        <f>(G231*5+H231*4+I231*3+J231*2)/F231</f>
        <v>3.5</v>
      </c>
      <c r="O231" s="11">
        <f t="shared" si="118"/>
        <v>36.25</v>
      </c>
    </row>
    <row r="232" spans="1:15" s="39" customFormat="1" ht="15.75" customHeight="1">
      <c r="A232" s="8"/>
      <c r="B232" s="13"/>
      <c r="C232" s="13"/>
      <c r="D232" s="13" t="s">
        <v>30</v>
      </c>
      <c r="E232" s="9">
        <v>17</v>
      </c>
      <c r="F232" s="34">
        <f t="shared" si="121"/>
        <v>15</v>
      </c>
      <c r="G232" s="8">
        <v>8</v>
      </c>
      <c r="H232" s="10">
        <v>3</v>
      </c>
      <c r="I232" s="8">
        <v>4</v>
      </c>
      <c r="J232" s="8">
        <v>0</v>
      </c>
      <c r="K232" s="11">
        <f t="shared" ref="K232:K252" si="122">100/F232*(G232+H232+I232)</f>
        <v>100</v>
      </c>
      <c r="L232" s="11">
        <f t="shared" ref="L232:L252" si="123">100/F232*(H232+G232)</f>
        <v>73.333333333333343</v>
      </c>
      <c r="M232" s="11">
        <f t="shared" ref="M232:M252" si="124">(G232*100+H232*64+I232*36+J232*16)/F232</f>
        <v>75.733333333333334</v>
      </c>
      <c r="N232" s="11">
        <f t="shared" ref="N232:N252" si="125">(G232*5+H232*4+I232*3+J232*2)/F232</f>
        <v>4.2666666666666666</v>
      </c>
      <c r="O232" s="11">
        <f t="shared" si="118"/>
        <v>69.333333333333329</v>
      </c>
    </row>
    <row r="233" spans="1:15" s="16" customFormat="1" ht="18" customHeight="1">
      <c r="A233" s="8"/>
      <c r="B233" s="13"/>
      <c r="C233" s="13"/>
      <c r="D233" s="13">
        <v>10</v>
      </c>
      <c r="E233" s="9">
        <v>18</v>
      </c>
      <c r="F233" s="34">
        <f t="shared" si="121"/>
        <v>16</v>
      </c>
      <c r="G233" s="8">
        <v>8</v>
      </c>
      <c r="H233" s="10">
        <v>7</v>
      </c>
      <c r="I233" s="8">
        <v>1</v>
      </c>
      <c r="J233" s="8">
        <v>0</v>
      </c>
      <c r="K233" s="11">
        <f t="shared" si="122"/>
        <v>100</v>
      </c>
      <c r="L233" s="11">
        <f t="shared" si="123"/>
        <v>93.75</v>
      </c>
      <c r="M233" s="11">
        <f t="shared" si="124"/>
        <v>80.25</v>
      </c>
      <c r="N233" s="11">
        <f t="shared" si="125"/>
        <v>4.4375</v>
      </c>
      <c r="O233" s="11">
        <f t="shared" si="118"/>
        <v>85</v>
      </c>
    </row>
    <row r="234" spans="1:15" s="16" customFormat="1" ht="15.75">
      <c r="A234" s="8"/>
      <c r="B234" s="13"/>
      <c r="C234" s="13"/>
      <c r="D234" s="37">
        <v>11</v>
      </c>
      <c r="E234" s="9">
        <v>16</v>
      </c>
      <c r="F234" s="38">
        <f t="shared" si="121"/>
        <v>14</v>
      </c>
      <c r="G234" s="26">
        <v>5</v>
      </c>
      <c r="H234" s="25">
        <v>6</v>
      </c>
      <c r="I234" s="26">
        <v>2</v>
      </c>
      <c r="J234" s="26">
        <v>1</v>
      </c>
      <c r="K234" s="27">
        <f t="shared" si="122"/>
        <v>92.857142857142861</v>
      </c>
      <c r="L234" s="27">
        <f t="shared" si="123"/>
        <v>78.571428571428569</v>
      </c>
      <c r="M234" s="27">
        <f t="shared" si="124"/>
        <v>69.428571428571431</v>
      </c>
      <c r="N234" s="27">
        <f t="shared" si="125"/>
        <v>4.0714285714285712</v>
      </c>
      <c r="O234" s="11">
        <f t="shared" si="118"/>
        <v>70</v>
      </c>
    </row>
    <row r="235" spans="1:15" s="39" customFormat="1" ht="15.75">
      <c r="A235" s="40"/>
      <c r="B235" s="13"/>
      <c r="C235" s="13"/>
      <c r="D235" s="37"/>
      <c r="E235" s="38">
        <f>SUM(E230:E234)</f>
        <v>85</v>
      </c>
      <c r="F235" s="38">
        <f>SUM(F230:F234)</f>
        <v>76</v>
      </c>
      <c r="G235" s="38">
        <f t="shared" ref="G235:J235" si="126">SUM(G230:G234)</f>
        <v>27</v>
      </c>
      <c r="H235" s="38">
        <f t="shared" si="126"/>
        <v>27</v>
      </c>
      <c r="I235" s="38">
        <f t="shared" si="126"/>
        <v>21</v>
      </c>
      <c r="J235" s="38">
        <f t="shared" si="126"/>
        <v>1</v>
      </c>
      <c r="K235" s="42">
        <f t="shared" ref="K235" si="127">100/F235*(G235+H235+I235)</f>
        <v>98.684210526315795</v>
      </c>
      <c r="L235" s="42">
        <f t="shared" ref="L235" si="128">100/F235*(H235+G235)</f>
        <v>71.05263157894737</v>
      </c>
      <c r="M235" s="42">
        <f t="shared" ref="M235" si="129">(G235*100+H235*64+I235*36+J235*16)/F235</f>
        <v>68.421052631578945</v>
      </c>
      <c r="N235" s="42">
        <f t="shared" ref="N235" si="130">(G235*5+H235*4+I235*3+J235*2)/F235</f>
        <v>4.0526315789473681</v>
      </c>
      <c r="O235" s="23">
        <f t="shared" ref="O235" si="131">(G235*100+H235*80)/F235</f>
        <v>63.94736842105263</v>
      </c>
    </row>
    <row r="236" spans="1:15" s="16" customFormat="1" ht="18" customHeight="1">
      <c r="A236" s="8"/>
      <c r="B236" s="13" t="s">
        <v>68</v>
      </c>
      <c r="C236" s="13" t="s">
        <v>67</v>
      </c>
      <c r="D236" s="13" t="s">
        <v>23</v>
      </c>
      <c r="E236" s="9">
        <v>20</v>
      </c>
      <c r="F236" s="38">
        <f t="shared" ref="F236:F250" si="132">G236+H236+I236+J236</f>
        <v>21</v>
      </c>
      <c r="G236" s="26">
        <v>16</v>
      </c>
      <c r="H236" s="25">
        <v>5</v>
      </c>
      <c r="I236" s="26">
        <v>0</v>
      </c>
      <c r="J236" s="26">
        <v>0</v>
      </c>
      <c r="K236" s="27">
        <f t="shared" ref="K236:K251" si="133">100/F236*(G236+H236+I236)</f>
        <v>100</v>
      </c>
      <c r="L236" s="27">
        <f t="shared" ref="L236:L251" si="134">100/F236*(H236+G236)</f>
        <v>100</v>
      </c>
      <c r="M236" s="27">
        <f t="shared" ref="M236:M251" si="135">(G236*100+H236*64+I236*36+J236*16)/F236</f>
        <v>91.428571428571431</v>
      </c>
      <c r="N236" s="27">
        <f t="shared" ref="N236:N251" si="136">(G236*5+H236*4+I236*3+J236*2)/F236</f>
        <v>4.7619047619047619</v>
      </c>
      <c r="O236" s="11">
        <f t="shared" ref="O236:O251" si="137">(G236*100+H236*80)/F236</f>
        <v>95.238095238095241</v>
      </c>
    </row>
    <row r="237" spans="1:15" s="16" customFormat="1" ht="15.75">
      <c r="A237" s="8"/>
      <c r="B237" s="13"/>
      <c r="C237" s="13"/>
      <c r="D237" s="13" t="s">
        <v>22</v>
      </c>
      <c r="E237" s="9">
        <v>19</v>
      </c>
      <c r="F237" s="38">
        <f t="shared" si="132"/>
        <v>14</v>
      </c>
      <c r="G237" s="26">
        <v>8</v>
      </c>
      <c r="H237" s="25">
        <v>6</v>
      </c>
      <c r="I237" s="26">
        <v>0</v>
      </c>
      <c r="J237" s="26">
        <v>0</v>
      </c>
      <c r="K237" s="27">
        <f t="shared" si="133"/>
        <v>100</v>
      </c>
      <c r="L237" s="27">
        <f t="shared" si="134"/>
        <v>100</v>
      </c>
      <c r="M237" s="27">
        <f t="shared" si="135"/>
        <v>84.571428571428569</v>
      </c>
      <c r="N237" s="27">
        <f t="shared" si="136"/>
        <v>4.5714285714285712</v>
      </c>
      <c r="O237" s="11">
        <f t="shared" si="137"/>
        <v>91.428571428571431</v>
      </c>
    </row>
    <row r="238" spans="1:15" s="16" customFormat="1" ht="15.75">
      <c r="A238" s="8"/>
      <c r="B238" s="13"/>
      <c r="C238" s="13"/>
      <c r="D238" s="13" t="s">
        <v>40</v>
      </c>
      <c r="E238" s="9">
        <v>16</v>
      </c>
      <c r="F238" s="38">
        <f t="shared" si="132"/>
        <v>17</v>
      </c>
      <c r="G238" s="26">
        <v>16</v>
      </c>
      <c r="H238" s="25">
        <v>1</v>
      </c>
      <c r="I238" s="26">
        <v>0</v>
      </c>
      <c r="J238" s="26">
        <v>0</v>
      </c>
      <c r="K238" s="27">
        <f t="shared" si="133"/>
        <v>100</v>
      </c>
      <c r="L238" s="27">
        <f t="shared" si="134"/>
        <v>100</v>
      </c>
      <c r="M238" s="27">
        <f t="shared" si="135"/>
        <v>97.882352941176464</v>
      </c>
      <c r="N238" s="27">
        <f t="shared" si="136"/>
        <v>4.9411764705882355</v>
      </c>
      <c r="O238" s="11">
        <f t="shared" si="137"/>
        <v>98.82352941176471</v>
      </c>
    </row>
    <row r="239" spans="1:15" s="16" customFormat="1" ht="15.75">
      <c r="A239" s="8"/>
      <c r="B239" s="13"/>
      <c r="C239" s="13"/>
      <c r="D239" s="13" t="s">
        <v>29</v>
      </c>
      <c r="E239" s="9">
        <v>15</v>
      </c>
      <c r="F239" s="38">
        <f t="shared" si="132"/>
        <v>14</v>
      </c>
      <c r="G239" s="26">
        <v>10</v>
      </c>
      <c r="H239" s="25">
        <v>4</v>
      </c>
      <c r="I239" s="26">
        <v>0</v>
      </c>
      <c r="J239" s="26">
        <v>0</v>
      </c>
      <c r="K239" s="27">
        <f t="shared" si="133"/>
        <v>100</v>
      </c>
      <c r="L239" s="27">
        <f t="shared" si="134"/>
        <v>100</v>
      </c>
      <c r="M239" s="27">
        <f t="shared" si="135"/>
        <v>89.714285714285708</v>
      </c>
      <c r="N239" s="27">
        <f t="shared" si="136"/>
        <v>4.7142857142857144</v>
      </c>
      <c r="O239" s="11">
        <f t="shared" si="137"/>
        <v>94.285714285714292</v>
      </c>
    </row>
    <row r="240" spans="1:15" s="16" customFormat="1" ht="15.75">
      <c r="A240" s="8"/>
      <c r="B240" s="13"/>
      <c r="C240" s="13"/>
      <c r="D240" s="13" t="s">
        <v>26</v>
      </c>
      <c r="E240" s="9">
        <v>14</v>
      </c>
      <c r="F240" s="38">
        <f t="shared" si="132"/>
        <v>12</v>
      </c>
      <c r="G240" s="26">
        <v>12</v>
      </c>
      <c r="H240" s="25">
        <v>0</v>
      </c>
      <c r="I240" s="26">
        <v>0</v>
      </c>
      <c r="J240" s="26">
        <v>0</v>
      </c>
      <c r="K240" s="27">
        <f t="shared" si="133"/>
        <v>100</v>
      </c>
      <c r="L240" s="27">
        <f t="shared" si="134"/>
        <v>100</v>
      </c>
      <c r="M240" s="27">
        <f t="shared" si="135"/>
        <v>100</v>
      </c>
      <c r="N240" s="27">
        <f t="shared" si="136"/>
        <v>5</v>
      </c>
      <c r="O240" s="11">
        <f t="shared" si="137"/>
        <v>100</v>
      </c>
    </row>
    <row r="241" spans="1:15" s="16" customFormat="1" ht="15.75">
      <c r="A241" s="8"/>
      <c r="B241" s="13"/>
      <c r="C241" s="13"/>
      <c r="D241" s="13" t="s">
        <v>41</v>
      </c>
      <c r="E241" s="9">
        <v>12</v>
      </c>
      <c r="F241" s="38">
        <f t="shared" si="132"/>
        <v>10</v>
      </c>
      <c r="G241" s="26">
        <v>5</v>
      </c>
      <c r="H241" s="25">
        <v>2</v>
      </c>
      <c r="I241" s="26">
        <v>3</v>
      </c>
      <c r="J241" s="26">
        <v>0</v>
      </c>
      <c r="K241" s="27">
        <f t="shared" si="133"/>
        <v>100</v>
      </c>
      <c r="L241" s="27">
        <f t="shared" si="134"/>
        <v>70</v>
      </c>
      <c r="M241" s="27">
        <f t="shared" si="135"/>
        <v>73.599999999999994</v>
      </c>
      <c r="N241" s="27">
        <f t="shared" si="136"/>
        <v>4.2</v>
      </c>
      <c r="O241" s="11">
        <f t="shared" si="137"/>
        <v>66</v>
      </c>
    </row>
    <row r="242" spans="1:15" s="16" customFormat="1" ht="15.75">
      <c r="A242" s="8"/>
      <c r="B242" s="13"/>
      <c r="C242" s="13"/>
      <c r="D242" s="13" t="s">
        <v>32</v>
      </c>
      <c r="E242" s="9">
        <v>14</v>
      </c>
      <c r="F242" s="38">
        <f t="shared" si="132"/>
        <v>10</v>
      </c>
      <c r="G242" s="26">
        <v>7</v>
      </c>
      <c r="H242" s="25">
        <v>3</v>
      </c>
      <c r="I242" s="26">
        <v>0</v>
      </c>
      <c r="J242" s="26">
        <v>0</v>
      </c>
      <c r="K242" s="27">
        <f t="shared" si="133"/>
        <v>100</v>
      </c>
      <c r="L242" s="27">
        <f t="shared" si="134"/>
        <v>100</v>
      </c>
      <c r="M242" s="27">
        <f t="shared" si="135"/>
        <v>89.2</v>
      </c>
      <c r="N242" s="27">
        <f t="shared" si="136"/>
        <v>4.7</v>
      </c>
      <c r="O242" s="11">
        <f t="shared" si="137"/>
        <v>94</v>
      </c>
    </row>
    <row r="243" spans="1:15" s="16" customFormat="1" ht="15.75">
      <c r="A243" s="8"/>
      <c r="B243" s="13"/>
      <c r="C243" s="13"/>
      <c r="D243" s="13" t="s">
        <v>27</v>
      </c>
      <c r="E243" s="9">
        <v>15</v>
      </c>
      <c r="F243" s="38">
        <f t="shared" si="132"/>
        <v>14</v>
      </c>
      <c r="G243" s="26">
        <v>11</v>
      </c>
      <c r="H243" s="25">
        <v>3</v>
      </c>
      <c r="I243" s="26">
        <v>0</v>
      </c>
      <c r="J243" s="26">
        <v>0</v>
      </c>
      <c r="K243" s="27">
        <f t="shared" si="133"/>
        <v>100</v>
      </c>
      <c r="L243" s="27">
        <f t="shared" si="134"/>
        <v>100</v>
      </c>
      <c r="M243" s="27">
        <f t="shared" si="135"/>
        <v>92.285714285714292</v>
      </c>
      <c r="N243" s="27">
        <f t="shared" si="136"/>
        <v>4.7857142857142856</v>
      </c>
      <c r="O243" s="11">
        <f t="shared" si="137"/>
        <v>95.714285714285708</v>
      </c>
    </row>
    <row r="244" spans="1:15" s="16" customFormat="1" ht="15.75">
      <c r="A244" s="8"/>
      <c r="B244" s="13"/>
      <c r="C244" s="13"/>
      <c r="D244" s="13" t="s">
        <v>35</v>
      </c>
      <c r="E244" s="9">
        <v>15</v>
      </c>
      <c r="F244" s="38">
        <f t="shared" si="132"/>
        <v>11</v>
      </c>
      <c r="G244" s="26">
        <v>7</v>
      </c>
      <c r="H244" s="25">
        <v>0</v>
      </c>
      <c r="I244" s="26">
        <v>4</v>
      </c>
      <c r="J244" s="26">
        <v>0</v>
      </c>
      <c r="K244" s="27">
        <f t="shared" si="133"/>
        <v>100.00000000000001</v>
      </c>
      <c r="L244" s="27">
        <f t="shared" si="134"/>
        <v>63.63636363636364</v>
      </c>
      <c r="M244" s="27">
        <f t="shared" si="135"/>
        <v>76.727272727272734</v>
      </c>
      <c r="N244" s="27">
        <f t="shared" si="136"/>
        <v>4.2727272727272725</v>
      </c>
      <c r="O244" s="11">
        <f t="shared" si="137"/>
        <v>63.636363636363633</v>
      </c>
    </row>
    <row r="245" spans="1:15" s="16" customFormat="1" ht="15.75">
      <c r="A245" s="8"/>
      <c r="B245" s="13"/>
      <c r="C245" s="13"/>
      <c r="D245" s="13" t="s">
        <v>60</v>
      </c>
      <c r="E245" s="9">
        <v>14</v>
      </c>
      <c r="F245" s="38">
        <f t="shared" si="132"/>
        <v>14</v>
      </c>
      <c r="G245" s="26">
        <v>13</v>
      </c>
      <c r="H245" s="25">
        <v>1</v>
      </c>
      <c r="I245" s="26">
        <v>0</v>
      </c>
      <c r="J245" s="26">
        <v>0</v>
      </c>
      <c r="K245" s="27">
        <f t="shared" si="133"/>
        <v>100</v>
      </c>
      <c r="L245" s="27">
        <f t="shared" si="134"/>
        <v>100</v>
      </c>
      <c r="M245" s="27">
        <f t="shared" si="135"/>
        <v>97.428571428571431</v>
      </c>
      <c r="N245" s="27">
        <f t="shared" si="136"/>
        <v>4.9285714285714288</v>
      </c>
      <c r="O245" s="11">
        <f t="shared" si="137"/>
        <v>98.571428571428569</v>
      </c>
    </row>
    <row r="246" spans="1:15" s="16" customFormat="1" ht="15.75">
      <c r="A246" s="8"/>
      <c r="B246" s="13"/>
      <c r="C246" s="13"/>
      <c r="D246" s="13" t="s">
        <v>33</v>
      </c>
      <c r="E246" s="9">
        <v>17</v>
      </c>
      <c r="F246" s="38">
        <f t="shared" si="132"/>
        <v>13</v>
      </c>
      <c r="G246" s="26">
        <v>11</v>
      </c>
      <c r="H246" s="25">
        <v>2</v>
      </c>
      <c r="I246" s="26">
        <v>0</v>
      </c>
      <c r="J246" s="26">
        <v>0</v>
      </c>
      <c r="K246" s="27">
        <f t="shared" si="133"/>
        <v>100</v>
      </c>
      <c r="L246" s="27">
        <f t="shared" si="134"/>
        <v>100</v>
      </c>
      <c r="M246" s="27">
        <f t="shared" si="135"/>
        <v>94.461538461538467</v>
      </c>
      <c r="N246" s="27">
        <f t="shared" si="136"/>
        <v>4.8461538461538458</v>
      </c>
      <c r="O246" s="11">
        <f t="shared" si="137"/>
        <v>96.92307692307692</v>
      </c>
    </row>
    <row r="247" spans="1:15" s="16" customFormat="1" ht="15.75">
      <c r="A247" s="8"/>
      <c r="B247" s="13"/>
      <c r="C247" s="13"/>
      <c r="D247" s="13" t="s">
        <v>36</v>
      </c>
      <c r="E247" s="9">
        <v>17</v>
      </c>
      <c r="F247" s="38">
        <f t="shared" si="132"/>
        <v>10</v>
      </c>
      <c r="G247" s="26">
        <v>10</v>
      </c>
      <c r="H247" s="25">
        <v>0</v>
      </c>
      <c r="I247" s="26">
        <v>0</v>
      </c>
      <c r="J247" s="26">
        <v>0</v>
      </c>
      <c r="K247" s="27">
        <f t="shared" si="133"/>
        <v>100</v>
      </c>
      <c r="L247" s="27">
        <f t="shared" si="134"/>
        <v>100</v>
      </c>
      <c r="M247" s="27">
        <f t="shared" si="135"/>
        <v>100</v>
      </c>
      <c r="N247" s="27">
        <f t="shared" si="136"/>
        <v>5</v>
      </c>
      <c r="O247" s="11">
        <f t="shared" si="137"/>
        <v>100</v>
      </c>
    </row>
    <row r="248" spans="1:15" s="16" customFormat="1" ht="15.75">
      <c r="A248" s="8"/>
      <c r="B248" s="13"/>
      <c r="C248" s="13"/>
      <c r="D248" s="13" t="s">
        <v>30</v>
      </c>
      <c r="E248" s="9">
        <v>17</v>
      </c>
      <c r="F248" s="38">
        <f t="shared" si="132"/>
        <v>15</v>
      </c>
      <c r="G248" s="26">
        <v>14</v>
      </c>
      <c r="H248" s="25">
        <v>1</v>
      </c>
      <c r="I248" s="26">
        <v>0</v>
      </c>
      <c r="J248" s="26">
        <v>0</v>
      </c>
      <c r="K248" s="27">
        <f t="shared" si="133"/>
        <v>100</v>
      </c>
      <c r="L248" s="27">
        <f t="shared" si="134"/>
        <v>100</v>
      </c>
      <c r="M248" s="27">
        <f t="shared" si="135"/>
        <v>97.6</v>
      </c>
      <c r="N248" s="27">
        <f t="shared" si="136"/>
        <v>4.9333333333333336</v>
      </c>
      <c r="O248" s="11">
        <f t="shared" si="137"/>
        <v>98.666666666666671</v>
      </c>
    </row>
    <row r="249" spans="1:15" s="16" customFormat="1" ht="15.75">
      <c r="A249" s="8"/>
      <c r="B249" s="13"/>
      <c r="C249" s="13"/>
      <c r="D249" s="13">
        <v>10</v>
      </c>
      <c r="E249" s="9">
        <v>18</v>
      </c>
      <c r="F249" s="38">
        <f t="shared" si="132"/>
        <v>18</v>
      </c>
      <c r="G249" s="26">
        <v>18</v>
      </c>
      <c r="H249" s="25">
        <v>0</v>
      </c>
      <c r="I249" s="26">
        <v>0</v>
      </c>
      <c r="J249" s="26">
        <v>0</v>
      </c>
      <c r="K249" s="27">
        <f t="shared" si="133"/>
        <v>100</v>
      </c>
      <c r="L249" s="27">
        <f t="shared" si="134"/>
        <v>100</v>
      </c>
      <c r="M249" s="27">
        <f t="shared" si="135"/>
        <v>100</v>
      </c>
      <c r="N249" s="27">
        <f t="shared" si="136"/>
        <v>5</v>
      </c>
      <c r="O249" s="11">
        <f t="shared" si="137"/>
        <v>100</v>
      </c>
    </row>
    <row r="250" spans="1:15" s="16" customFormat="1" ht="15.75">
      <c r="A250" s="8"/>
      <c r="B250" s="13"/>
      <c r="C250" s="13"/>
      <c r="D250" s="13">
        <v>11</v>
      </c>
      <c r="E250" s="9">
        <v>16</v>
      </c>
      <c r="F250" s="38">
        <f t="shared" si="132"/>
        <v>16</v>
      </c>
      <c r="G250" s="26">
        <v>13</v>
      </c>
      <c r="H250" s="25">
        <v>3</v>
      </c>
      <c r="I250" s="26">
        <v>0</v>
      </c>
      <c r="J250" s="26">
        <v>0</v>
      </c>
      <c r="K250" s="27">
        <f t="shared" si="133"/>
        <v>100</v>
      </c>
      <c r="L250" s="27">
        <f t="shared" si="134"/>
        <v>100</v>
      </c>
      <c r="M250" s="27">
        <f t="shared" si="135"/>
        <v>93.25</v>
      </c>
      <c r="N250" s="27">
        <f t="shared" si="136"/>
        <v>4.8125</v>
      </c>
      <c r="O250" s="11">
        <f t="shared" si="137"/>
        <v>96.25</v>
      </c>
    </row>
    <row r="251" spans="1:15" s="39" customFormat="1" ht="15.75">
      <c r="A251" s="40"/>
      <c r="B251" s="13"/>
      <c r="C251" s="13"/>
      <c r="D251" s="13"/>
      <c r="E251" s="13">
        <f>SUM(E236:E250)</f>
        <v>239</v>
      </c>
      <c r="F251" s="13">
        <f t="shared" ref="F251:J251" si="138">SUM(F236:F250)</f>
        <v>209</v>
      </c>
      <c r="G251" s="13">
        <f t="shared" si="138"/>
        <v>171</v>
      </c>
      <c r="H251" s="13">
        <f t="shared" si="138"/>
        <v>31</v>
      </c>
      <c r="I251" s="13">
        <f t="shared" si="138"/>
        <v>7</v>
      </c>
      <c r="J251" s="13">
        <f t="shared" si="138"/>
        <v>0</v>
      </c>
      <c r="K251" s="42">
        <f t="shared" si="133"/>
        <v>100</v>
      </c>
      <c r="L251" s="42">
        <f t="shared" si="134"/>
        <v>96.650717703349287</v>
      </c>
      <c r="M251" s="42">
        <f t="shared" si="135"/>
        <v>92.516746411483254</v>
      </c>
      <c r="N251" s="42">
        <f t="shared" si="136"/>
        <v>4.7846889952153111</v>
      </c>
      <c r="O251" s="23">
        <f t="shared" si="137"/>
        <v>93.684210526315795</v>
      </c>
    </row>
    <row r="252" spans="1:15" s="16" customFormat="1" ht="31.5">
      <c r="A252" s="8"/>
      <c r="B252" s="13" t="s">
        <v>72</v>
      </c>
      <c r="C252" s="13" t="s">
        <v>71</v>
      </c>
      <c r="D252" s="13" t="s">
        <v>33</v>
      </c>
      <c r="E252" s="9">
        <v>17</v>
      </c>
      <c r="F252" s="28">
        <f>G252+H252+I252+J252</f>
        <v>15</v>
      </c>
      <c r="G252" s="28">
        <v>2</v>
      </c>
      <c r="H252" s="28">
        <v>9</v>
      </c>
      <c r="I252" s="28">
        <v>4</v>
      </c>
      <c r="J252" s="28">
        <v>0</v>
      </c>
      <c r="K252" s="29">
        <f t="shared" si="122"/>
        <v>100</v>
      </c>
      <c r="L252" s="29">
        <f t="shared" si="123"/>
        <v>73.333333333333343</v>
      </c>
      <c r="M252" s="29">
        <f t="shared" si="124"/>
        <v>61.333333333333336</v>
      </c>
      <c r="N252" s="29">
        <f t="shared" si="125"/>
        <v>3.8666666666666667</v>
      </c>
      <c r="O252" s="11">
        <f t="shared" si="118"/>
        <v>61.333333333333336</v>
      </c>
    </row>
    <row r="253" spans="1:15" s="16" customFormat="1" ht="15.75">
      <c r="A253" s="8"/>
      <c r="B253" s="13"/>
      <c r="C253" s="13"/>
      <c r="D253" s="13" t="s">
        <v>36</v>
      </c>
      <c r="E253" s="9">
        <v>17</v>
      </c>
      <c r="F253" s="28">
        <f t="shared" ref="F253:F260" si="139">G253+H253+I253+J253</f>
        <v>15</v>
      </c>
      <c r="G253" s="28">
        <v>0</v>
      </c>
      <c r="H253" s="28">
        <v>12</v>
      </c>
      <c r="I253" s="28">
        <v>3</v>
      </c>
      <c r="J253" s="28">
        <v>0</v>
      </c>
      <c r="K253" s="29">
        <f t="shared" ref="K253:K262" si="140">100/F253*(G253+H253+I253)</f>
        <v>100</v>
      </c>
      <c r="L253" s="29">
        <f t="shared" ref="L253:L262" si="141">100/F253*(H253+G253)</f>
        <v>80</v>
      </c>
      <c r="M253" s="29">
        <f t="shared" ref="M253:M262" si="142">(G253*100+H253*64+I253*36+J253*16)/F253</f>
        <v>58.4</v>
      </c>
      <c r="N253" s="29">
        <f t="shared" ref="N253:N262" si="143">(G253*5+H253*4+I253*3+J253*2)/F253</f>
        <v>3.8</v>
      </c>
      <c r="O253" s="11">
        <f t="shared" ref="O253:O262" si="144">(G253*100+H253*80)/F253</f>
        <v>64</v>
      </c>
    </row>
    <row r="254" spans="1:15" s="16" customFormat="1" ht="15.75">
      <c r="A254" s="8"/>
      <c r="B254" s="13"/>
      <c r="C254" s="13"/>
      <c r="D254" s="13" t="s">
        <v>30</v>
      </c>
      <c r="E254" s="9">
        <v>17</v>
      </c>
      <c r="F254" s="28">
        <f t="shared" si="139"/>
        <v>13</v>
      </c>
      <c r="G254" s="28">
        <v>1</v>
      </c>
      <c r="H254" s="28">
        <v>7</v>
      </c>
      <c r="I254" s="28">
        <v>5</v>
      </c>
      <c r="J254" s="28">
        <v>0</v>
      </c>
      <c r="K254" s="29">
        <f t="shared" si="140"/>
        <v>100</v>
      </c>
      <c r="L254" s="29">
        <f t="shared" si="141"/>
        <v>61.53846153846154</v>
      </c>
      <c r="M254" s="29">
        <f t="shared" si="142"/>
        <v>56</v>
      </c>
      <c r="N254" s="29">
        <f t="shared" si="143"/>
        <v>3.6923076923076925</v>
      </c>
      <c r="O254" s="11">
        <f t="shared" si="144"/>
        <v>50.769230769230766</v>
      </c>
    </row>
    <row r="255" spans="1:15" s="16" customFormat="1" ht="15.75">
      <c r="A255" s="8"/>
      <c r="B255" s="13"/>
      <c r="C255" s="13"/>
      <c r="D255" s="13" t="s">
        <v>25</v>
      </c>
      <c r="E255" s="9">
        <v>16</v>
      </c>
      <c r="F255" s="28">
        <f t="shared" si="139"/>
        <v>13</v>
      </c>
      <c r="G255" s="28">
        <v>1</v>
      </c>
      <c r="H255" s="28">
        <v>8</v>
      </c>
      <c r="I255" s="28">
        <v>4</v>
      </c>
      <c r="J255" s="28">
        <v>0</v>
      </c>
      <c r="K255" s="29">
        <f t="shared" si="140"/>
        <v>100</v>
      </c>
      <c r="L255" s="29">
        <f t="shared" si="141"/>
        <v>69.230769230769226</v>
      </c>
      <c r="M255" s="29">
        <f t="shared" si="142"/>
        <v>58.153846153846153</v>
      </c>
      <c r="N255" s="29">
        <f t="shared" si="143"/>
        <v>3.7692307692307692</v>
      </c>
      <c r="O255" s="11">
        <f t="shared" si="144"/>
        <v>56.92307692307692</v>
      </c>
    </row>
    <row r="256" spans="1:15" s="16" customFormat="1" ht="15.75">
      <c r="A256" s="8"/>
      <c r="B256" s="13"/>
      <c r="C256" s="13"/>
      <c r="D256" s="13" t="s">
        <v>24</v>
      </c>
      <c r="E256" s="9">
        <v>17</v>
      </c>
      <c r="F256" s="28">
        <f t="shared" si="139"/>
        <v>17</v>
      </c>
      <c r="G256" s="28">
        <v>2</v>
      </c>
      <c r="H256" s="28">
        <v>6</v>
      </c>
      <c r="I256" s="28">
        <v>9</v>
      </c>
      <c r="J256" s="28">
        <v>0</v>
      </c>
      <c r="K256" s="29">
        <f t="shared" si="140"/>
        <v>100</v>
      </c>
      <c r="L256" s="29">
        <f t="shared" si="141"/>
        <v>47.058823529411768</v>
      </c>
      <c r="M256" s="29">
        <f t="shared" si="142"/>
        <v>53.411764705882355</v>
      </c>
      <c r="N256" s="29">
        <f t="shared" si="143"/>
        <v>3.5882352941176472</v>
      </c>
      <c r="O256" s="11">
        <f t="shared" si="144"/>
        <v>40</v>
      </c>
    </row>
    <row r="257" spans="1:15" s="16" customFormat="1" ht="15.75">
      <c r="A257" s="8"/>
      <c r="B257" s="13"/>
      <c r="C257" s="13"/>
      <c r="D257" s="13" t="s">
        <v>56</v>
      </c>
      <c r="E257" s="9">
        <v>20</v>
      </c>
      <c r="F257" s="28">
        <f t="shared" si="139"/>
        <v>19</v>
      </c>
      <c r="G257" s="28">
        <v>3</v>
      </c>
      <c r="H257" s="28">
        <v>10</v>
      </c>
      <c r="I257" s="28">
        <v>6</v>
      </c>
      <c r="J257" s="28">
        <v>0</v>
      </c>
      <c r="K257" s="29">
        <f t="shared" si="140"/>
        <v>100</v>
      </c>
      <c r="L257" s="29">
        <f t="shared" si="141"/>
        <v>68.421052631578959</v>
      </c>
      <c r="M257" s="29">
        <f t="shared" si="142"/>
        <v>60.842105263157897</v>
      </c>
      <c r="N257" s="29">
        <f t="shared" si="143"/>
        <v>3.8421052631578947</v>
      </c>
      <c r="O257" s="11">
        <f t="shared" si="144"/>
        <v>57.89473684210526</v>
      </c>
    </row>
    <row r="258" spans="1:15" s="43" customFormat="1" ht="15.75">
      <c r="A258" s="8"/>
      <c r="B258" s="13"/>
      <c r="C258" s="13"/>
      <c r="D258" s="13" t="s">
        <v>58</v>
      </c>
      <c r="E258" s="9">
        <v>16</v>
      </c>
      <c r="F258" s="28">
        <f t="shared" si="139"/>
        <v>8</v>
      </c>
      <c r="G258" s="28">
        <v>1</v>
      </c>
      <c r="H258" s="28">
        <v>4</v>
      </c>
      <c r="I258" s="28">
        <v>3</v>
      </c>
      <c r="J258" s="28">
        <v>0</v>
      </c>
      <c r="K258" s="29">
        <f t="shared" si="140"/>
        <v>100</v>
      </c>
      <c r="L258" s="29">
        <f t="shared" si="141"/>
        <v>62.5</v>
      </c>
      <c r="M258" s="29">
        <f t="shared" si="142"/>
        <v>58</v>
      </c>
      <c r="N258" s="29">
        <f t="shared" si="143"/>
        <v>3.75</v>
      </c>
      <c r="O258" s="11">
        <f t="shared" si="144"/>
        <v>52.5</v>
      </c>
    </row>
    <row r="259" spans="1:15" s="16" customFormat="1" ht="15.75">
      <c r="A259" s="8"/>
      <c r="B259" s="13"/>
      <c r="C259" s="13"/>
      <c r="D259" s="13">
        <v>10</v>
      </c>
      <c r="E259" s="9">
        <v>18</v>
      </c>
      <c r="F259" s="28">
        <f t="shared" si="139"/>
        <v>14</v>
      </c>
      <c r="G259" s="28">
        <v>6</v>
      </c>
      <c r="H259" s="28">
        <v>4</v>
      </c>
      <c r="I259" s="28">
        <v>4</v>
      </c>
      <c r="J259" s="28">
        <v>0</v>
      </c>
      <c r="K259" s="29">
        <f t="shared" si="140"/>
        <v>100</v>
      </c>
      <c r="L259" s="29">
        <f t="shared" si="141"/>
        <v>71.428571428571431</v>
      </c>
      <c r="M259" s="29">
        <f t="shared" si="142"/>
        <v>71.428571428571431</v>
      </c>
      <c r="N259" s="29">
        <f t="shared" si="143"/>
        <v>4.1428571428571432</v>
      </c>
      <c r="O259" s="11">
        <f t="shared" si="144"/>
        <v>65.714285714285708</v>
      </c>
    </row>
    <row r="260" spans="1:15" s="16" customFormat="1" ht="15.75">
      <c r="A260" s="8"/>
      <c r="B260" s="13"/>
      <c r="C260" s="13"/>
      <c r="D260" s="13">
        <v>11</v>
      </c>
      <c r="E260" s="9">
        <v>16</v>
      </c>
      <c r="F260" s="28">
        <f t="shared" si="139"/>
        <v>14</v>
      </c>
      <c r="G260" s="28">
        <v>4</v>
      </c>
      <c r="H260" s="28">
        <v>9</v>
      </c>
      <c r="I260" s="28">
        <v>1</v>
      </c>
      <c r="J260" s="28">
        <v>0</v>
      </c>
      <c r="K260" s="29">
        <f t="shared" si="140"/>
        <v>100</v>
      </c>
      <c r="L260" s="29">
        <f t="shared" si="141"/>
        <v>92.857142857142861</v>
      </c>
      <c r="M260" s="29">
        <f t="shared" si="142"/>
        <v>72.285714285714292</v>
      </c>
      <c r="N260" s="29">
        <f t="shared" si="143"/>
        <v>4.2142857142857144</v>
      </c>
      <c r="O260" s="11">
        <f t="shared" si="144"/>
        <v>80</v>
      </c>
    </row>
    <row r="261" spans="1:15" s="16" customFormat="1" ht="15.75">
      <c r="A261" s="8"/>
      <c r="B261" s="13"/>
      <c r="C261" s="13"/>
      <c r="D261" s="13"/>
      <c r="E261" s="28">
        <f>SUM(E252:E260)</f>
        <v>154</v>
      </c>
      <c r="F261" s="28">
        <f t="shared" ref="F261:J261" si="145">SUM(F252:F260)</f>
        <v>128</v>
      </c>
      <c r="G261" s="28">
        <f t="shared" si="145"/>
        <v>20</v>
      </c>
      <c r="H261" s="28">
        <f t="shared" si="145"/>
        <v>69</v>
      </c>
      <c r="I261" s="28">
        <f t="shared" si="145"/>
        <v>39</v>
      </c>
      <c r="J261" s="28">
        <f t="shared" si="145"/>
        <v>0</v>
      </c>
      <c r="K261" s="29">
        <f t="shared" si="140"/>
        <v>100</v>
      </c>
      <c r="L261" s="29">
        <f t="shared" si="141"/>
        <v>69.53125</v>
      </c>
      <c r="M261" s="29">
        <f t="shared" si="142"/>
        <v>61.09375</v>
      </c>
      <c r="N261" s="29">
        <f t="shared" si="143"/>
        <v>3.8515625</v>
      </c>
      <c r="O261" s="11">
        <f t="shared" si="144"/>
        <v>58.75</v>
      </c>
    </row>
    <row r="262" spans="1:15" s="16" customFormat="1" ht="31.5">
      <c r="A262" s="8"/>
      <c r="B262" s="13" t="s">
        <v>72</v>
      </c>
      <c r="C262" s="13" t="s">
        <v>74</v>
      </c>
      <c r="D262" s="13" t="s">
        <v>23</v>
      </c>
      <c r="E262" s="9">
        <v>20</v>
      </c>
      <c r="F262" s="28">
        <f>G262+H262+I262+J262</f>
        <v>19</v>
      </c>
      <c r="G262" s="28">
        <v>19</v>
      </c>
      <c r="H262" s="28">
        <v>0</v>
      </c>
      <c r="I262" s="28">
        <v>0</v>
      </c>
      <c r="J262" s="28">
        <v>0</v>
      </c>
      <c r="K262" s="29">
        <f t="shared" si="140"/>
        <v>100</v>
      </c>
      <c r="L262" s="29">
        <f t="shared" si="141"/>
        <v>100</v>
      </c>
      <c r="M262" s="29">
        <f t="shared" si="142"/>
        <v>100</v>
      </c>
      <c r="N262" s="29">
        <f t="shared" si="143"/>
        <v>5</v>
      </c>
      <c r="O262" s="11">
        <f t="shared" si="144"/>
        <v>100</v>
      </c>
    </row>
    <row r="263" spans="1:15" s="16" customFormat="1" ht="15.75">
      <c r="A263" s="8"/>
      <c r="B263" s="13"/>
      <c r="C263" s="13"/>
      <c r="D263" s="13" t="s">
        <v>22</v>
      </c>
      <c r="E263" s="9">
        <v>19</v>
      </c>
      <c r="F263" s="28">
        <f t="shared" ref="F263:F271" si="146">G263+H263+I263+J263</f>
        <v>19</v>
      </c>
      <c r="G263" s="28">
        <v>14</v>
      </c>
      <c r="H263" s="28">
        <v>5</v>
      </c>
      <c r="I263" s="28">
        <v>0</v>
      </c>
      <c r="J263" s="28">
        <v>0</v>
      </c>
      <c r="K263" s="29">
        <f t="shared" ref="K263:K272" si="147">100/F263*(G263+H263+I263)</f>
        <v>100</v>
      </c>
      <c r="L263" s="29">
        <f t="shared" ref="L263:L272" si="148">100/F263*(H263+G263)</f>
        <v>100</v>
      </c>
      <c r="M263" s="29">
        <f t="shared" ref="M263:M272" si="149">(G263*100+H263*64+I263*36+J263*16)/F263</f>
        <v>90.526315789473685</v>
      </c>
      <c r="N263" s="29">
        <f t="shared" ref="N263:N272" si="150">(G263*5+H263*4+I263*3+J263*2)/F263</f>
        <v>4.7368421052631575</v>
      </c>
      <c r="O263" s="11">
        <f t="shared" ref="O263:O272" si="151">(G263*100+H263*80)/F263</f>
        <v>94.736842105263165</v>
      </c>
    </row>
    <row r="264" spans="1:15" s="16" customFormat="1" ht="15.75">
      <c r="A264" s="8"/>
      <c r="B264" s="13"/>
      <c r="C264" s="13"/>
      <c r="D264" s="13" t="s">
        <v>40</v>
      </c>
      <c r="E264" s="9">
        <v>17</v>
      </c>
      <c r="F264" s="28">
        <f t="shared" si="146"/>
        <v>16</v>
      </c>
      <c r="G264" s="28">
        <v>14</v>
      </c>
      <c r="H264" s="28">
        <v>2</v>
      </c>
      <c r="I264" s="28">
        <v>0</v>
      </c>
      <c r="J264" s="28">
        <v>0</v>
      </c>
      <c r="K264" s="29">
        <f t="shared" si="147"/>
        <v>100</v>
      </c>
      <c r="L264" s="29">
        <f t="shared" si="148"/>
        <v>100</v>
      </c>
      <c r="M264" s="29">
        <f t="shared" si="149"/>
        <v>95.5</v>
      </c>
      <c r="N264" s="29">
        <f t="shared" si="150"/>
        <v>4.875</v>
      </c>
      <c r="O264" s="11">
        <f t="shared" si="151"/>
        <v>97.5</v>
      </c>
    </row>
    <row r="265" spans="1:15" s="16" customFormat="1" ht="15.75">
      <c r="A265" s="8"/>
      <c r="B265" s="13"/>
      <c r="C265" s="13"/>
      <c r="D265" s="13" t="s">
        <v>29</v>
      </c>
      <c r="E265" s="9">
        <v>15</v>
      </c>
      <c r="F265" s="28">
        <f t="shared" si="146"/>
        <v>14</v>
      </c>
      <c r="G265" s="28">
        <v>14</v>
      </c>
      <c r="H265" s="28">
        <v>0</v>
      </c>
      <c r="I265" s="28">
        <v>0</v>
      </c>
      <c r="J265" s="28">
        <v>0</v>
      </c>
      <c r="K265" s="29">
        <f t="shared" si="147"/>
        <v>100</v>
      </c>
      <c r="L265" s="29">
        <f t="shared" si="148"/>
        <v>100</v>
      </c>
      <c r="M265" s="29">
        <f t="shared" si="149"/>
        <v>100</v>
      </c>
      <c r="N265" s="29">
        <f t="shared" si="150"/>
        <v>5</v>
      </c>
      <c r="O265" s="11">
        <f t="shared" si="151"/>
        <v>100</v>
      </c>
    </row>
    <row r="266" spans="1:15" s="16" customFormat="1" ht="15.75">
      <c r="A266" s="8"/>
      <c r="B266" s="13"/>
      <c r="C266" s="13"/>
      <c r="D266" s="13" t="s">
        <v>26</v>
      </c>
      <c r="E266" s="9">
        <v>14</v>
      </c>
      <c r="F266" s="28">
        <f t="shared" si="146"/>
        <v>11</v>
      </c>
      <c r="G266" s="28">
        <v>8</v>
      </c>
      <c r="H266" s="28">
        <v>3</v>
      </c>
      <c r="I266" s="28">
        <v>0</v>
      </c>
      <c r="J266" s="28">
        <v>0</v>
      </c>
      <c r="K266" s="29">
        <f t="shared" si="147"/>
        <v>100.00000000000001</v>
      </c>
      <c r="L266" s="29">
        <f t="shared" si="148"/>
        <v>100.00000000000001</v>
      </c>
      <c r="M266" s="29">
        <f t="shared" si="149"/>
        <v>90.181818181818187</v>
      </c>
      <c r="N266" s="29">
        <f t="shared" si="150"/>
        <v>4.7272727272727275</v>
      </c>
      <c r="O266" s="11">
        <f t="shared" si="151"/>
        <v>94.545454545454547</v>
      </c>
    </row>
    <row r="267" spans="1:15" s="16" customFormat="1" ht="15.75">
      <c r="A267" s="8"/>
      <c r="B267" s="13"/>
      <c r="C267" s="13"/>
      <c r="D267" s="13" t="s">
        <v>41</v>
      </c>
      <c r="E267" s="9">
        <v>12</v>
      </c>
      <c r="F267" s="28">
        <f t="shared" si="146"/>
        <v>8</v>
      </c>
      <c r="G267" s="28">
        <v>8</v>
      </c>
      <c r="H267" s="28">
        <v>0</v>
      </c>
      <c r="I267" s="28">
        <v>0</v>
      </c>
      <c r="J267" s="28">
        <v>0</v>
      </c>
      <c r="K267" s="29">
        <f t="shared" si="147"/>
        <v>100</v>
      </c>
      <c r="L267" s="29">
        <f t="shared" si="148"/>
        <v>100</v>
      </c>
      <c r="M267" s="29">
        <f t="shared" si="149"/>
        <v>100</v>
      </c>
      <c r="N267" s="29">
        <f t="shared" si="150"/>
        <v>5</v>
      </c>
      <c r="O267" s="11">
        <f t="shared" si="151"/>
        <v>100</v>
      </c>
    </row>
    <row r="268" spans="1:15" s="43" customFormat="1" ht="15.75">
      <c r="A268" s="8"/>
      <c r="B268" s="13"/>
      <c r="C268" s="13"/>
      <c r="D268" s="13" t="s">
        <v>32</v>
      </c>
      <c r="E268" s="9">
        <v>14</v>
      </c>
      <c r="F268" s="28">
        <f t="shared" si="146"/>
        <v>13</v>
      </c>
      <c r="G268" s="28">
        <v>9</v>
      </c>
      <c r="H268" s="28">
        <v>4</v>
      </c>
      <c r="I268" s="28">
        <v>0</v>
      </c>
      <c r="J268" s="28">
        <v>0</v>
      </c>
      <c r="K268" s="29">
        <f t="shared" si="147"/>
        <v>100</v>
      </c>
      <c r="L268" s="29">
        <f t="shared" si="148"/>
        <v>100</v>
      </c>
      <c r="M268" s="29">
        <f t="shared" si="149"/>
        <v>88.92307692307692</v>
      </c>
      <c r="N268" s="29">
        <f t="shared" si="150"/>
        <v>4.6923076923076925</v>
      </c>
      <c r="O268" s="11">
        <f t="shared" si="151"/>
        <v>93.84615384615384</v>
      </c>
    </row>
    <row r="269" spans="1:15" s="16" customFormat="1" ht="15.75">
      <c r="A269" s="8"/>
      <c r="B269" s="13"/>
      <c r="C269" s="13"/>
      <c r="D269" s="13" t="s">
        <v>27</v>
      </c>
      <c r="E269" s="9">
        <v>15</v>
      </c>
      <c r="F269" s="28">
        <f t="shared" si="146"/>
        <v>14</v>
      </c>
      <c r="G269" s="28">
        <v>14</v>
      </c>
      <c r="H269" s="28">
        <v>0</v>
      </c>
      <c r="I269" s="28">
        <v>0</v>
      </c>
      <c r="J269" s="28">
        <v>0</v>
      </c>
      <c r="K269" s="29">
        <f t="shared" si="147"/>
        <v>100</v>
      </c>
      <c r="L269" s="29">
        <f t="shared" si="148"/>
        <v>100</v>
      </c>
      <c r="M269" s="29">
        <f t="shared" si="149"/>
        <v>100</v>
      </c>
      <c r="N269" s="29">
        <f t="shared" si="150"/>
        <v>5</v>
      </c>
      <c r="O269" s="11">
        <f t="shared" si="151"/>
        <v>100</v>
      </c>
    </row>
    <row r="270" spans="1:15" s="16" customFormat="1" ht="15.75">
      <c r="A270" s="8"/>
      <c r="B270" s="13"/>
      <c r="C270" s="13"/>
      <c r="D270" s="13" t="s">
        <v>35</v>
      </c>
      <c r="E270" s="9">
        <v>15</v>
      </c>
      <c r="F270" s="28">
        <f t="shared" si="146"/>
        <v>14</v>
      </c>
      <c r="G270" s="28">
        <v>8</v>
      </c>
      <c r="H270" s="28">
        <v>5</v>
      </c>
      <c r="I270" s="28">
        <v>1</v>
      </c>
      <c r="J270" s="28">
        <v>0</v>
      </c>
      <c r="K270" s="29">
        <f t="shared" si="147"/>
        <v>100</v>
      </c>
      <c r="L270" s="29">
        <f t="shared" si="148"/>
        <v>92.857142857142861</v>
      </c>
      <c r="M270" s="29">
        <f t="shared" si="149"/>
        <v>82.571428571428569</v>
      </c>
      <c r="N270" s="29">
        <f t="shared" si="150"/>
        <v>4.5</v>
      </c>
      <c r="O270" s="11">
        <f t="shared" si="151"/>
        <v>85.714285714285708</v>
      </c>
    </row>
    <row r="271" spans="1:15" s="16" customFormat="1" ht="15.75">
      <c r="A271" s="8"/>
      <c r="B271" s="13"/>
      <c r="C271" s="13"/>
      <c r="D271" s="13" t="s">
        <v>60</v>
      </c>
      <c r="E271" s="44">
        <v>14</v>
      </c>
      <c r="F271" s="28">
        <f t="shared" si="146"/>
        <v>13</v>
      </c>
      <c r="G271" s="28">
        <v>10</v>
      </c>
      <c r="H271" s="28">
        <v>3</v>
      </c>
      <c r="I271" s="28">
        <v>0</v>
      </c>
      <c r="J271" s="28">
        <v>0</v>
      </c>
      <c r="K271" s="29">
        <f t="shared" si="147"/>
        <v>100</v>
      </c>
      <c r="L271" s="29">
        <f t="shared" si="148"/>
        <v>100</v>
      </c>
      <c r="M271" s="29">
        <f t="shared" si="149"/>
        <v>91.692307692307693</v>
      </c>
      <c r="N271" s="29">
        <f t="shared" si="150"/>
        <v>4.7692307692307692</v>
      </c>
      <c r="O271" s="11">
        <f t="shared" si="151"/>
        <v>95.384615384615387</v>
      </c>
    </row>
    <row r="272" spans="1:15" s="16" customFormat="1" ht="15.75">
      <c r="A272" s="8"/>
      <c r="B272" s="13"/>
      <c r="C272" s="13"/>
      <c r="D272" s="13"/>
      <c r="E272" s="28">
        <f>SUM(E262:E271)</f>
        <v>155</v>
      </c>
      <c r="F272" s="28">
        <f t="shared" ref="F272:J272" si="152">SUM(F262:F271)</f>
        <v>141</v>
      </c>
      <c r="G272" s="28">
        <f t="shared" si="152"/>
        <v>118</v>
      </c>
      <c r="H272" s="28">
        <f t="shared" si="152"/>
        <v>22</v>
      </c>
      <c r="I272" s="28">
        <f t="shared" si="152"/>
        <v>1</v>
      </c>
      <c r="J272" s="28">
        <f t="shared" si="152"/>
        <v>0</v>
      </c>
      <c r="K272" s="29">
        <f t="shared" si="147"/>
        <v>100</v>
      </c>
      <c r="L272" s="29">
        <f t="shared" si="148"/>
        <v>99.290780141843982</v>
      </c>
      <c r="M272" s="29">
        <f t="shared" si="149"/>
        <v>93.929078014184398</v>
      </c>
      <c r="N272" s="29">
        <f t="shared" si="150"/>
        <v>4.8297872340425529</v>
      </c>
      <c r="O272" s="11">
        <f t="shared" si="151"/>
        <v>96.170212765957444</v>
      </c>
    </row>
    <row r="273" spans="1:15" ht="15.75">
      <c r="A273" s="8"/>
      <c r="B273" s="13"/>
      <c r="C273" s="13"/>
      <c r="D273" s="13"/>
      <c r="E273" s="28">
        <f>E272+E261</f>
        <v>309</v>
      </c>
      <c r="F273" s="28">
        <f>F272+F261</f>
        <v>269</v>
      </c>
      <c r="G273" s="28">
        <f t="shared" ref="G273:J273" si="153">G272+G261</f>
        <v>138</v>
      </c>
      <c r="H273" s="28">
        <f t="shared" si="153"/>
        <v>91</v>
      </c>
      <c r="I273" s="28">
        <f t="shared" si="153"/>
        <v>40</v>
      </c>
      <c r="J273" s="28">
        <f t="shared" si="153"/>
        <v>0</v>
      </c>
      <c r="K273" s="29">
        <f t="shared" ref="K273" si="154">100/F273*(G273+H273+I273)</f>
        <v>100</v>
      </c>
      <c r="L273" s="29">
        <f t="shared" ref="L273" si="155">100/F273*(H273+G273)</f>
        <v>85.130111524163567</v>
      </c>
      <c r="M273" s="29">
        <f t="shared" ref="M273" si="156">(G273*100+H273*64+I273*36+J273*16)/F273</f>
        <v>78.304832713754649</v>
      </c>
      <c r="N273" s="29">
        <f t="shared" ref="N273" si="157">(G273*5+H273*4+I273*3+J273*2)/F273</f>
        <v>4.3643122676579926</v>
      </c>
      <c r="O273" s="11">
        <f t="shared" ref="O273" si="158">(G273*100+H273*80)/F273</f>
        <v>78.364312267657994</v>
      </c>
    </row>
  </sheetData>
  <mergeCells count="1">
    <mergeCell ref="A1:O3"/>
  </mergeCells>
  <pageMargins left="0.15748031496062992" right="0.11811023622047245" top="0.31496062992125984" bottom="0.27559055118110237" header="0.31496062992125984" footer="0.31496062992125984"/>
  <pageSetup paperSize="9" scale="10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70"/>
  <sheetViews>
    <sheetView topLeftCell="A37" zoomScale="96" zoomScaleNormal="96" workbookViewId="0">
      <selection activeCell="K50" sqref="K50"/>
    </sheetView>
  </sheetViews>
  <sheetFormatPr defaultRowHeight="15"/>
  <cols>
    <col min="1" max="1" width="3.42578125" customWidth="1"/>
    <col min="2" max="2" width="12.28515625" style="7" customWidth="1"/>
    <col min="3" max="3" width="19.5703125" style="7" customWidth="1"/>
    <col min="4" max="4" width="8" style="7" customWidth="1"/>
    <col min="5" max="5" width="13" customWidth="1"/>
    <col min="6" max="6" width="8.85546875" style="7"/>
    <col min="7" max="7" width="6.5703125" customWidth="1"/>
    <col min="8" max="8" width="7.5703125" customWidth="1"/>
    <col min="9" max="9" width="6.85546875" customWidth="1"/>
    <col min="10" max="10" width="6.28515625" customWidth="1"/>
    <col min="11" max="11" width="8.42578125" customWidth="1"/>
    <col min="12" max="12" width="9.140625" customWidth="1"/>
    <col min="13" max="13" width="8.140625" customWidth="1"/>
    <col min="14" max="15" width="8" customWidth="1"/>
  </cols>
  <sheetData>
    <row r="1" spans="1:15" ht="15.75" customHeight="1">
      <c r="A1" s="56" t="s">
        <v>76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.7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44.25" customHeight="1">
      <c r="A4" s="20"/>
      <c r="B4" s="35" t="s">
        <v>0</v>
      </c>
      <c r="C4" s="36" t="s">
        <v>1</v>
      </c>
      <c r="D4" s="36" t="s">
        <v>21</v>
      </c>
      <c r="E4" s="21" t="s">
        <v>5</v>
      </c>
      <c r="F4" s="36" t="s">
        <v>19</v>
      </c>
      <c r="G4" s="20">
        <v>5</v>
      </c>
      <c r="H4" s="22">
        <v>4</v>
      </c>
      <c r="I4" s="20">
        <v>3</v>
      </c>
      <c r="J4" s="20">
        <v>2</v>
      </c>
      <c r="K4" s="21" t="s">
        <v>2</v>
      </c>
      <c r="L4" s="21" t="s">
        <v>3</v>
      </c>
      <c r="M4" s="21" t="s">
        <v>4</v>
      </c>
      <c r="N4" s="21" t="s">
        <v>17</v>
      </c>
      <c r="O4" s="21" t="s">
        <v>18</v>
      </c>
    </row>
    <row r="5" spans="1:15" ht="15.75" customHeight="1">
      <c r="A5" s="8"/>
      <c r="B5" s="13" t="s">
        <v>9</v>
      </c>
      <c r="C5" s="13" t="s">
        <v>10</v>
      </c>
      <c r="D5" s="13" t="s">
        <v>26</v>
      </c>
      <c r="E5" s="9">
        <v>14</v>
      </c>
      <c r="F5" s="34">
        <f>G5+H5+I5+J5</f>
        <v>13</v>
      </c>
      <c r="G5" s="8">
        <v>5</v>
      </c>
      <c r="H5" s="10">
        <v>3</v>
      </c>
      <c r="I5" s="8">
        <v>2</v>
      </c>
      <c r="J5" s="8">
        <v>3</v>
      </c>
      <c r="K5" s="11">
        <f>100/F5*(G5+H5+I5)</f>
        <v>76.92307692307692</v>
      </c>
      <c r="L5" s="11">
        <f>100/F5*(H5+G5)</f>
        <v>61.53846153846154</v>
      </c>
      <c r="M5" s="11">
        <f>(G5*100+H5*64+I5*36+J5*16)/F5</f>
        <v>62.46153846153846</v>
      </c>
      <c r="N5" s="11">
        <f>(G5*5+H5*4+I5*3+J5*2)/F5</f>
        <v>3.7692307692307692</v>
      </c>
      <c r="O5" s="11">
        <f>(G5*100+H5*80)/F5</f>
        <v>56.92307692307692</v>
      </c>
    </row>
    <row r="6" spans="1:15" ht="15.75" customHeight="1">
      <c r="A6" s="8"/>
      <c r="B6" s="13"/>
      <c r="C6" s="13"/>
      <c r="D6" s="13" t="s">
        <v>27</v>
      </c>
      <c r="E6" s="9">
        <v>14</v>
      </c>
      <c r="F6" s="34">
        <f t="shared" ref="F6:F68" si="0">G6+H6+I6+J6</f>
        <v>14</v>
      </c>
      <c r="G6" s="8">
        <v>1</v>
      </c>
      <c r="H6" s="10">
        <v>7</v>
      </c>
      <c r="I6" s="8">
        <v>3</v>
      </c>
      <c r="J6" s="8">
        <v>3</v>
      </c>
      <c r="K6" s="11">
        <f t="shared" ref="K6:K68" si="1">100/F6*(G6+H6+I6)</f>
        <v>78.571428571428569</v>
      </c>
      <c r="L6" s="11">
        <f t="shared" ref="L6:L70" si="2">100/F6*(H6+G6)</f>
        <v>57.142857142857146</v>
      </c>
      <c r="M6" s="11">
        <f t="shared" ref="M6:M70" si="3">(G6*100+H6*64+I6*36+J6*16)/F6</f>
        <v>50.285714285714285</v>
      </c>
      <c r="N6" s="11">
        <f t="shared" ref="N6:N70" si="4">(G6*5+H6*4+I6*3+J6*2)/F6</f>
        <v>3.4285714285714284</v>
      </c>
      <c r="O6" s="11">
        <f t="shared" ref="O6:O68" si="5">(G6*100+H6*80)/F6</f>
        <v>47.142857142857146</v>
      </c>
    </row>
    <row r="7" spans="1:15" ht="15.75" customHeight="1">
      <c r="A7" s="8"/>
      <c r="B7" s="13"/>
      <c r="C7" s="13"/>
      <c r="D7" s="13" t="s">
        <v>36</v>
      </c>
      <c r="E7" s="9">
        <v>17</v>
      </c>
      <c r="F7" s="34">
        <f t="shared" si="0"/>
        <v>13</v>
      </c>
      <c r="G7" s="8">
        <v>2</v>
      </c>
      <c r="H7" s="10">
        <v>4</v>
      </c>
      <c r="I7" s="8">
        <v>5</v>
      </c>
      <c r="J7" s="8">
        <v>2</v>
      </c>
      <c r="K7" s="11">
        <f t="shared" si="1"/>
        <v>84.615384615384613</v>
      </c>
      <c r="L7" s="11">
        <f t="shared" si="2"/>
        <v>46.153846153846153</v>
      </c>
      <c r="M7" s="11">
        <f t="shared" si="3"/>
        <v>51.384615384615387</v>
      </c>
      <c r="N7" s="11">
        <f t="shared" si="4"/>
        <v>3.4615384615384617</v>
      </c>
      <c r="O7" s="11">
        <f t="shared" si="5"/>
        <v>40</v>
      </c>
    </row>
    <row r="8" spans="1:15" s="6" customFormat="1" ht="15.75" customHeight="1">
      <c r="A8" s="12"/>
      <c r="B8" s="13"/>
      <c r="C8" s="13"/>
      <c r="D8" s="13"/>
      <c r="E8" s="13">
        <f>SUM(E5:E7)</f>
        <v>45</v>
      </c>
      <c r="F8" s="13">
        <f>SUM(F5:F7)</f>
        <v>40</v>
      </c>
      <c r="G8" s="13">
        <f t="shared" ref="G8:J8" si="6">SUM(G5:G7)</f>
        <v>8</v>
      </c>
      <c r="H8" s="13">
        <f t="shared" si="6"/>
        <v>14</v>
      </c>
      <c r="I8" s="13">
        <f t="shared" si="6"/>
        <v>10</v>
      </c>
      <c r="J8" s="13">
        <f t="shared" si="6"/>
        <v>8</v>
      </c>
      <c r="K8" s="23">
        <f t="shared" si="1"/>
        <v>80</v>
      </c>
      <c r="L8" s="14">
        <f t="shared" si="2"/>
        <v>55</v>
      </c>
      <c r="M8" s="14">
        <f t="shared" si="3"/>
        <v>54.6</v>
      </c>
      <c r="N8" s="14">
        <f t="shared" si="4"/>
        <v>3.55</v>
      </c>
      <c r="O8" s="23">
        <f t="shared" si="5"/>
        <v>48</v>
      </c>
    </row>
    <row r="9" spans="1:15" ht="15.75" customHeight="1">
      <c r="A9" s="8"/>
      <c r="B9" s="13"/>
      <c r="C9" s="13" t="s">
        <v>28</v>
      </c>
      <c r="D9" s="13" t="s">
        <v>40</v>
      </c>
      <c r="E9" s="9">
        <v>19</v>
      </c>
      <c r="F9" s="34">
        <f t="shared" si="0"/>
        <v>18</v>
      </c>
      <c r="G9" s="8">
        <v>4</v>
      </c>
      <c r="H9" s="10">
        <v>8</v>
      </c>
      <c r="I9" s="8">
        <v>4</v>
      </c>
      <c r="J9" s="8">
        <v>2</v>
      </c>
      <c r="K9" s="11">
        <f t="shared" si="1"/>
        <v>88.888888888888886</v>
      </c>
      <c r="L9" s="11">
        <f t="shared" si="2"/>
        <v>66.666666666666657</v>
      </c>
      <c r="M9" s="11">
        <f t="shared" si="3"/>
        <v>60.444444444444443</v>
      </c>
      <c r="N9" s="11">
        <f t="shared" si="4"/>
        <v>3.7777777777777777</v>
      </c>
      <c r="O9" s="11">
        <f t="shared" si="5"/>
        <v>57.777777777777779</v>
      </c>
    </row>
    <row r="10" spans="1:15" ht="15.75" customHeight="1">
      <c r="A10" s="8"/>
      <c r="B10" s="13"/>
      <c r="C10" s="13"/>
      <c r="D10" s="13" t="s">
        <v>32</v>
      </c>
      <c r="E10" s="9">
        <v>14</v>
      </c>
      <c r="F10" s="34">
        <f t="shared" si="0"/>
        <v>11</v>
      </c>
      <c r="G10" s="8">
        <v>1</v>
      </c>
      <c r="H10" s="10">
        <v>4</v>
      </c>
      <c r="I10" s="8">
        <v>6</v>
      </c>
      <c r="J10" s="8">
        <v>0</v>
      </c>
      <c r="K10" s="11">
        <f t="shared" si="1"/>
        <v>100.00000000000001</v>
      </c>
      <c r="L10" s="11">
        <f t="shared" si="2"/>
        <v>45.45454545454546</v>
      </c>
      <c r="M10" s="11">
        <f t="shared" si="3"/>
        <v>52</v>
      </c>
      <c r="N10" s="11">
        <f t="shared" si="4"/>
        <v>3.5454545454545454</v>
      </c>
      <c r="O10" s="11">
        <f t="shared" si="5"/>
        <v>38.18181818181818</v>
      </c>
    </row>
    <row r="11" spans="1:15" ht="15.75" customHeight="1">
      <c r="A11" s="8"/>
      <c r="B11" s="13"/>
      <c r="C11" s="13"/>
      <c r="D11" s="13" t="s">
        <v>56</v>
      </c>
      <c r="E11" s="9">
        <v>20</v>
      </c>
      <c r="F11" s="34">
        <f t="shared" si="0"/>
        <v>17</v>
      </c>
      <c r="G11" s="8">
        <v>6</v>
      </c>
      <c r="H11" s="10">
        <v>8</v>
      </c>
      <c r="I11" s="8">
        <v>3</v>
      </c>
      <c r="J11" s="8">
        <v>0</v>
      </c>
      <c r="K11" s="11">
        <f t="shared" si="1"/>
        <v>100</v>
      </c>
      <c r="L11" s="11">
        <f t="shared" si="2"/>
        <v>82.352941176470594</v>
      </c>
      <c r="M11" s="11">
        <f t="shared" si="3"/>
        <v>71.764705882352942</v>
      </c>
      <c r="N11" s="11">
        <f t="shared" si="4"/>
        <v>4.1764705882352944</v>
      </c>
      <c r="O11" s="11">
        <f t="shared" si="5"/>
        <v>72.941176470588232</v>
      </c>
    </row>
    <row r="12" spans="1:15" ht="15.75" customHeight="1">
      <c r="A12" s="8"/>
      <c r="B12" s="13"/>
      <c r="C12" s="13"/>
      <c r="D12" s="13">
        <v>10</v>
      </c>
      <c r="E12" s="9">
        <v>18</v>
      </c>
      <c r="F12" s="34">
        <f t="shared" si="0"/>
        <v>16</v>
      </c>
      <c r="G12" s="8">
        <v>5</v>
      </c>
      <c r="H12" s="10">
        <v>6</v>
      </c>
      <c r="I12" s="8">
        <v>3</v>
      </c>
      <c r="J12" s="8">
        <v>2</v>
      </c>
      <c r="K12" s="11">
        <f t="shared" si="1"/>
        <v>87.5</v>
      </c>
      <c r="L12" s="11">
        <f t="shared" si="2"/>
        <v>68.75</v>
      </c>
      <c r="M12" s="11">
        <f t="shared" si="3"/>
        <v>64</v>
      </c>
      <c r="N12" s="11">
        <f t="shared" si="4"/>
        <v>3.875</v>
      </c>
      <c r="O12" s="11">
        <f t="shared" si="5"/>
        <v>61.25</v>
      </c>
    </row>
    <row r="13" spans="1:15" ht="15.75" customHeight="1">
      <c r="A13" s="8"/>
      <c r="B13" s="13"/>
      <c r="C13" s="13"/>
      <c r="D13" s="13">
        <v>11</v>
      </c>
      <c r="E13" s="9">
        <v>16</v>
      </c>
      <c r="F13" s="34">
        <f t="shared" si="0"/>
        <v>13</v>
      </c>
      <c r="G13" s="8">
        <v>3</v>
      </c>
      <c r="H13" s="10">
        <v>5</v>
      </c>
      <c r="I13" s="8">
        <v>4</v>
      </c>
      <c r="J13" s="8">
        <v>1</v>
      </c>
      <c r="K13" s="11">
        <f t="shared" si="1"/>
        <v>92.307692307692307</v>
      </c>
      <c r="L13" s="11">
        <f t="shared" si="2"/>
        <v>61.53846153846154</v>
      </c>
      <c r="M13" s="11">
        <f t="shared" si="3"/>
        <v>60</v>
      </c>
      <c r="N13" s="11">
        <f t="shared" si="4"/>
        <v>3.7692307692307692</v>
      </c>
      <c r="O13" s="11">
        <f t="shared" si="5"/>
        <v>53.846153846153847</v>
      </c>
    </row>
    <row r="14" spans="1:15" s="6" customFormat="1" ht="15.75" customHeight="1">
      <c r="A14" s="12"/>
      <c r="B14" s="13"/>
      <c r="C14" s="13"/>
      <c r="D14" s="13"/>
      <c r="E14" s="13">
        <f>SUM(E9:E13)</f>
        <v>87</v>
      </c>
      <c r="F14" s="13">
        <f>SUM(F9:F13)</f>
        <v>75</v>
      </c>
      <c r="G14" s="13">
        <f t="shared" ref="G14:J14" si="7">SUM(G9:G13)</f>
        <v>19</v>
      </c>
      <c r="H14" s="13">
        <f t="shared" si="7"/>
        <v>31</v>
      </c>
      <c r="I14" s="13">
        <f t="shared" si="7"/>
        <v>20</v>
      </c>
      <c r="J14" s="13">
        <f t="shared" si="7"/>
        <v>5</v>
      </c>
      <c r="K14" s="14">
        <f t="shared" si="1"/>
        <v>93.333333333333329</v>
      </c>
      <c r="L14" s="14">
        <f t="shared" si="2"/>
        <v>66.666666666666657</v>
      </c>
      <c r="M14" s="14">
        <f t="shared" si="3"/>
        <v>62.453333333333333</v>
      </c>
      <c r="N14" s="14">
        <f t="shared" si="4"/>
        <v>3.8533333333333335</v>
      </c>
      <c r="O14" s="23">
        <f t="shared" si="5"/>
        <v>58.4</v>
      </c>
    </row>
    <row r="15" spans="1:15" ht="15.75" customHeight="1">
      <c r="A15" s="8"/>
      <c r="B15" s="13"/>
      <c r="C15" s="13" t="s">
        <v>31</v>
      </c>
      <c r="D15" s="13" t="s">
        <v>33</v>
      </c>
      <c r="E15" s="9">
        <v>17</v>
      </c>
      <c r="F15" s="34">
        <f t="shared" si="0"/>
        <v>16</v>
      </c>
      <c r="G15" s="8">
        <v>3</v>
      </c>
      <c r="H15" s="10">
        <v>4</v>
      </c>
      <c r="I15" s="8">
        <v>5</v>
      </c>
      <c r="J15" s="8">
        <v>4</v>
      </c>
      <c r="K15" s="11">
        <f t="shared" si="1"/>
        <v>75</v>
      </c>
      <c r="L15" s="11">
        <f t="shared" si="2"/>
        <v>43.75</v>
      </c>
      <c r="M15" s="11">
        <f t="shared" si="3"/>
        <v>50</v>
      </c>
      <c r="N15" s="11">
        <f t="shared" si="4"/>
        <v>3.375</v>
      </c>
      <c r="O15" s="11">
        <f t="shared" si="5"/>
        <v>38.75</v>
      </c>
    </row>
    <row r="16" spans="1:15" ht="15.75" customHeight="1">
      <c r="A16" s="8"/>
      <c r="B16" s="13"/>
      <c r="C16" s="13"/>
      <c r="D16" s="13" t="s">
        <v>30</v>
      </c>
      <c r="E16" s="9">
        <v>17</v>
      </c>
      <c r="F16" s="34">
        <f t="shared" si="0"/>
        <v>15</v>
      </c>
      <c r="G16" s="8">
        <v>3</v>
      </c>
      <c r="H16" s="10">
        <v>4</v>
      </c>
      <c r="I16" s="8">
        <v>4</v>
      </c>
      <c r="J16" s="8">
        <v>4</v>
      </c>
      <c r="K16" s="11">
        <f t="shared" si="1"/>
        <v>73.333333333333343</v>
      </c>
      <c r="L16" s="11">
        <f t="shared" si="2"/>
        <v>46.666666666666671</v>
      </c>
      <c r="M16" s="11">
        <f t="shared" si="3"/>
        <v>50.93333333333333</v>
      </c>
      <c r="N16" s="11">
        <f t="shared" si="4"/>
        <v>3.4</v>
      </c>
      <c r="O16" s="11">
        <f t="shared" si="5"/>
        <v>41.333333333333336</v>
      </c>
    </row>
    <row r="17" spans="1:15" s="7" customFormat="1" ht="15.75" customHeight="1">
      <c r="A17" s="12"/>
      <c r="B17" s="13"/>
      <c r="C17" s="13"/>
      <c r="D17" s="13"/>
      <c r="E17" s="13">
        <f>SUM(E15:E16)</f>
        <v>34</v>
      </c>
      <c r="F17" s="13">
        <f>SUM(F15:F16)</f>
        <v>31</v>
      </c>
      <c r="G17" s="13">
        <f t="shared" ref="G17:J17" si="8">SUM(G15:G16)</f>
        <v>6</v>
      </c>
      <c r="H17" s="13">
        <f t="shared" si="8"/>
        <v>8</v>
      </c>
      <c r="I17" s="13">
        <f t="shared" si="8"/>
        <v>9</v>
      </c>
      <c r="J17" s="13">
        <f t="shared" si="8"/>
        <v>8</v>
      </c>
      <c r="K17" s="14">
        <f t="shared" si="1"/>
        <v>74.193548387096769</v>
      </c>
      <c r="L17" s="14">
        <f t="shared" si="2"/>
        <v>45.161290322580641</v>
      </c>
      <c r="M17" s="14">
        <f t="shared" si="3"/>
        <v>50.451612903225808</v>
      </c>
      <c r="N17" s="14">
        <f t="shared" si="4"/>
        <v>3.3870967741935485</v>
      </c>
      <c r="O17" s="23">
        <f t="shared" si="5"/>
        <v>40</v>
      </c>
    </row>
    <row r="18" spans="1:15" s="6" customFormat="1" ht="15.75" customHeight="1">
      <c r="A18" s="8"/>
      <c r="B18" s="13"/>
      <c r="C18" s="13" t="s">
        <v>34</v>
      </c>
      <c r="D18" s="13" t="s">
        <v>23</v>
      </c>
      <c r="E18" s="9">
        <v>20</v>
      </c>
      <c r="F18" s="34">
        <f t="shared" si="0"/>
        <v>20</v>
      </c>
      <c r="G18" s="8">
        <v>2</v>
      </c>
      <c r="H18" s="10">
        <v>5</v>
      </c>
      <c r="I18" s="8">
        <v>10</v>
      </c>
      <c r="J18" s="8">
        <v>3</v>
      </c>
      <c r="K18" s="11">
        <f t="shared" si="1"/>
        <v>85</v>
      </c>
      <c r="L18" s="11">
        <f t="shared" si="2"/>
        <v>35</v>
      </c>
      <c r="M18" s="11">
        <f t="shared" si="3"/>
        <v>46.4</v>
      </c>
      <c r="N18" s="11">
        <f t="shared" si="4"/>
        <v>3.3</v>
      </c>
      <c r="O18" s="11">
        <f t="shared" si="5"/>
        <v>30</v>
      </c>
    </row>
    <row r="19" spans="1:15" ht="15.75" customHeight="1">
      <c r="A19" s="8"/>
      <c r="B19" s="13"/>
      <c r="C19" s="13"/>
      <c r="D19" s="13" t="s">
        <v>29</v>
      </c>
      <c r="E19" s="9">
        <v>15</v>
      </c>
      <c r="F19" s="34">
        <f t="shared" si="0"/>
        <v>13</v>
      </c>
      <c r="G19" s="8">
        <v>2</v>
      </c>
      <c r="H19" s="10">
        <v>3</v>
      </c>
      <c r="I19" s="8">
        <v>6</v>
      </c>
      <c r="J19" s="8">
        <v>2</v>
      </c>
      <c r="K19" s="11">
        <f t="shared" si="1"/>
        <v>84.615384615384613</v>
      </c>
      <c r="L19" s="11">
        <f t="shared" si="2"/>
        <v>38.46153846153846</v>
      </c>
      <c r="M19" s="11">
        <f t="shared" si="3"/>
        <v>49.230769230769234</v>
      </c>
      <c r="N19" s="11">
        <f t="shared" si="4"/>
        <v>3.3846153846153846</v>
      </c>
      <c r="O19" s="11">
        <f t="shared" si="5"/>
        <v>33.846153846153847</v>
      </c>
    </row>
    <row r="20" spans="1:15" ht="15.75" customHeight="1">
      <c r="A20" s="8"/>
      <c r="B20" s="13"/>
      <c r="C20" s="13"/>
      <c r="D20" s="13" t="s">
        <v>60</v>
      </c>
      <c r="E20" s="9">
        <v>14</v>
      </c>
      <c r="F20" s="34">
        <f t="shared" si="0"/>
        <v>13</v>
      </c>
      <c r="G20" s="8">
        <v>1</v>
      </c>
      <c r="H20" s="10">
        <v>3</v>
      </c>
      <c r="I20" s="8">
        <v>7</v>
      </c>
      <c r="J20" s="8">
        <v>2</v>
      </c>
      <c r="K20" s="11">
        <f t="shared" si="1"/>
        <v>84.615384615384613</v>
      </c>
      <c r="L20" s="11">
        <f t="shared" si="2"/>
        <v>30.76923076923077</v>
      </c>
      <c r="M20" s="11">
        <f t="shared" si="3"/>
        <v>44.307692307692307</v>
      </c>
      <c r="N20" s="11">
        <f t="shared" si="4"/>
        <v>3.2307692307692308</v>
      </c>
      <c r="O20" s="11">
        <f t="shared" si="5"/>
        <v>26.153846153846153</v>
      </c>
    </row>
    <row r="21" spans="1:15" ht="15.75" customHeight="1">
      <c r="A21" s="8"/>
      <c r="B21" s="13"/>
      <c r="C21" s="13"/>
      <c r="D21" s="13" t="s">
        <v>25</v>
      </c>
      <c r="E21" s="9">
        <v>16</v>
      </c>
      <c r="F21" s="34">
        <f t="shared" si="0"/>
        <v>15</v>
      </c>
      <c r="G21" s="8">
        <v>0</v>
      </c>
      <c r="H21" s="10">
        <v>9</v>
      </c>
      <c r="I21" s="8">
        <v>4</v>
      </c>
      <c r="J21" s="8">
        <v>2</v>
      </c>
      <c r="K21" s="11">
        <f t="shared" si="1"/>
        <v>86.666666666666671</v>
      </c>
      <c r="L21" s="11">
        <f t="shared" si="2"/>
        <v>60</v>
      </c>
      <c r="M21" s="11">
        <f t="shared" si="3"/>
        <v>50.133333333333333</v>
      </c>
      <c r="N21" s="11">
        <f t="shared" si="4"/>
        <v>3.4666666666666668</v>
      </c>
      <c r="O21" s="11">
        <f t="shared" si="5"/>
        <v>48</v>
      </c>
    </row>
    <row r="22" spans="1:15" s="7" customFormat="1" ht="15.75" customHeight="1">
      <c r="A22" s="12"/>
      <c r="B22" s="13"/>
      <c r="C22" s="13"/>
      <c r="D22" s="13"/>
      <c r="E22" s="13">
        <f>SUM(E18:E21)</f>
        <v>65</v>
      </c>
      <c r="F22" s="13">
        <f>SUM(F18:F20)</f>
        <v>46</v>
      </c>
      <c r="G22" s="13">
        <f t="shared" ref="G22:J22" si="9">SUM(G18:G20)</f>
        <v>5</v>
      </c>
      <c r="H22" s="13">
        <f t="shared" si="9"/>
        <v>11</v>
      </c>
      <c r="I22" s="13">
        <f t="shared" si="9"/>
        <v>23</v>
      </c>
      <c r="J22" s="13">
        <f t="shared" si="9"/>
        <v>7</v>
      </c>
      <c r="K22" s="14">
        <f t="shared" si="1"/>
        <v>84.782608695652172</v>
      </c>
      <c r="L22" s="14">
        <f t="shared" si="2"/>
        <v>34.782608695652172</v>
      </c>
      <c r="M22" s="14">
        <f t="shared" si="3"/>
        <v>46.608695652173914</v>
      </c>
      <c r="N22" s="14">
        <f t="shared" si="4"/>
        <v>3.3043478260869565</v>
      </c>
      <c r="O22" s="23">
        <f t="shared" si="5"/>
        <v>30</v>
      </c>
    </row>
    <row r="23" spans="1:15" s="6" customFormat="1" ht="15.75" customHeight="1">
      <c r="A23" s="8"/>
      <c r="B23" s="13"/>
      <c r="C23" s="13" t="s">
        <v>39</v>
      </c>
      <c r="D23" s="13" t="s">
        <v>41</v>
      </c>
      <c r="E23" s="9">
        <v>12</v>
      </c>
      <c r="F23" s="34">
        <f t="shared" si="0"/>
        <v>12</v>
      </c>
      <c r="G23" s="8">
        <v>2</v>
      </c>
      <c r="H23" s="10">
        <v>6</v>
      </c>
      <c r="I23" s="8">
        <v>0</v>
      </c>
      <c r="J23" s="8">
        <v>4</v>
      </c>
      <c r="K23" s="11">
        <f t="shared" si="1"/>
        <v>66.666666666666671</v>
      </c>
      <c r="L23" s="11">
        <f t="shared" si="2"/>
        <v>66.666666666666671</v>
      </c>
      <c r="M23" s="11">
        <f t="shared" si="3"/>
        <v>54</v>
      </c>
      <c r="N23" s="11">
        <f t="shared" si="4"/>
        <v>3.5</v>
      </c>
      <c r="O23" s="11">
        <f t="shared" si="5"/>
        <v>56.666666666666664</v>
      </c>
    </row>
    <row r="24" spans="1:15" ht="15.75" customHeight="1">
      <c r="A24" s="8"/>
      <c r="B24" s="13"/>
      <c r="C24" s="13"/>
      <c r="D24" s="13" t="s">
        <v>35</v>
      </c>
      <c r="E24" s="9">
        <v>15</v>
      </c>
      <c r="F24" s="34">
        <f t="shared" si="0"/>
        <v>18</v>
      </c>
      <c r="G24" s="8">
        <v>0</v>
      </c>
      <c r="H24" s="10">
        <v>2</v>
      </c>
      <c r="I24" s="8">
        <v>5</v>
      </c>
      <c r="J24" s="8">
        <v>11</v>
      </c>
      <c r="K24" s="11">
        <f t="shared" si="1"/>
        <v>38.888888888888886</v>
      </c>
      <c r="L24" s="11">
        <f t="shared" si="2"/>
        <v>11.111111111111111</v>
      </c>
      <c r="M24" s="11">
        <f t="shared" si="3"/>
        <v>26.888888888888889</v>
      </c>
      <c r="N24" s="11">
        <f t="shared" si="4"/>
        <v>2.5</v>
      </c>
      <c r="O24" s="11">
        <f t="shared" si="5"/>
        <v>8.8888888888888893</v>
      </c>
    </row>
    <row r="25" spans="1:15" s="7" customFormat="1" ht="15.75" customHeight="1">
      <c r="A25" s="40"/>
      <c r="B25" s="13"/>
      <c r="C25" s="13"/>
      <c r="D25" s="13"/>
      <c r="E25" s="34">
        <f>SUM(E23:E24)</f>
        <v>27</v>
      </c>
      <c r="F25" s="34">
        <f>SUM(F23:F24)</f>
        <v>30</v>
      </c>
      <c r="G25" s="34">
        <f t="shared" ref="G25:J25" si="10">SUM(G23:G24)</f>
        <v>2</v>
      </c>
      <c r="H25" s="34">
        <f t="shared" si="10"/>
        <v>8</v>
      </c>
      <c r="I25" s="34">
        <f t="shared" si="10"/>
        <v>5</v>
      </c>
      <c r="J25" s="34">
        <f t="shared" si="10"/>
        <v>15</v>
      </c>
      <c r="K25" s="23">
        <f t="shared" si="1"/>
        <v>50</v>
      </c>
      <c r="L25" s="23">
        <f t="shared" si="2"/>
        <v>33.333333333333336</v>
      </c>
      <c r="M25" s="23">
        <f t="shared" si="3"/>
        <v>37.733333333333334</v>
      </c>
      <c r="N25" s="23">
        <f t="shared" si="4"/>
        <v>2.9</v>
      </c>
      <c r="O25" s="23">
        <f t="shared" si="5"/>
        <v>28</v>
      </c>
    </row>
    <row r="26" spans="1:15" s="6" customFormat="1" ht="15.75" customHeight="1">
      <c r="A26" s="40"/>
      <c r="B26" s="13"/>
      <c r="C26" s="13" t="s">
        <v>59</v>
      </c>
      <c r="D26" s="9" t="s">
        <v>24</v>
      </c>
      <c r="E26" s="9">
        <v>17</v>
      </c>
      <c r="F26" s="10">
        <f>G26+H26+I26+J26</f>
        <v>14</v>
      </c>
      <c r="G26" s="10">
        <v>2</v>
      </c>
      <c r="H26" s="10">
        <v>6</v>
      </c>
      <c r="I26" s="10">
        <v>6</v>
      </c>
      <c r="J26" s="10">
        <v>0</v>
      </c>
      <c r="K26" s="11">
        <f t="shared" si="1"/>
        <v>100</v>
      </c>
      <c r="L26" s="11">
        <f t="shared" si="2"/>
        <v>57.142857142857146</v>
      </c>
      <c r="M26" s="11">
        <f t="shared" si="3"/>
        <v>57.142857142857146</v>
      </c>
      <c r="N26" s="11">
        <f t="shared" si="4"/>
        <v>3.7142857142857144</v>
      </c>
      <c r="O26" s="11">
        <f t="shared" si="5"/>
        <v>48.571428571428569</v>
      </c>
    </row>
    <row r="27" spans="1:15" s="6" customFormat="1" ht="15.75" customHeight="1">
      <c r="A27" s="40"/>
      <c r="B27" s="13"/>
      <c r="C27" s="13"/>
      <c r="D27" s="9" t="s">
        <v>58</v>
      </c>
      <c r="E27" s="9">
        <v>16</v>
      </c>
      <c r="F27" s="10">
        <f t="shared" ref="F27" si="11">G27+H27+I27+J27</f>
        <v>11</v>
      </c>
      <c r="G27" s="10">
        <v>0</v>
      </c>
      <c r="H27" s="10">
        <v>0</v>
      </c>
      <c r="I27" s="10">
        <v>5</v>
      </c>
      <c r="J27" s="10">
        <v>6</v>
      </c>
      <c r="K27" s="11">
        <f t="shared" ref="K27:K28" si="12">100/F27*(G27+H27+I27)</f>
        <v>45.45454545454546</v>
      </c>
      <c r="L27" s="11">
        <f t="shared" ref="L27:L28" si="13">100/F27*(H27+G27)</f>
        <v>0</v>
      </c>
      <c r="M27" s="11">
        <f t="shared" ref="M27:M28" si="14">(G27*100+H27*64+I27*36+J27*16)/F27</f>
        <v>25.09090909090909</v>
      </c>
      <c r="N27" s="11">
        <f t="shared" ref="N27:N28" si="15">(G27*5+H27*4+I27*3+J27*2)/F27</f>
        <v>2.4545454545454546</v>
      </c>
      <c r="O27" s="11">
        <f t="shared" ref="O27:O28" si="16">(G27*100+H27*80)/F27</f>
        <v>0</v>
      </c>
    </row>
    <row r="28" spans="1:15" s="6" customFormat="1" ht="15.75" customHeight="1">
      <c r="A28" s="40"/>
      <c r="B28" s="13"/>
      <c r="C28" s="13"/>
      <c r="D28" s="13"/>
      <c r="E28" s="13">
        <f>SUM(E26:E27)</f>
        <v>33</v>
      </c>
      <c r="F28" s="34">
        <f>SUM(F26:F27)</f>
        <v>25</v>
      </c>
      <c r="G28" s="34">
        <f t="shared" ref="G28:J28" si="17">SUM(G26:G27)</f>
        <v>2</v>
      </c>
      <c r="H28" s="34">
        <f t="shared" si="17"/>
        <v>6</v>
      </c>
      <c r="I28" s="34">
        <f t="shared" si="17"/>
        <v>11</v>
      </c>
      <c r="J28" s="34">
        <f t="shared" si="17"/>
        <v>6</v>
      </c>
      <c r="K28" s="23">
        <f t="shared" si="12"/>
        <v>76</v>
      </c>
      <c r="L28" s="23">
        <f t="shared" si="13"/>
        <v>32</v>
      </c>
      <c r="M28" s="23">
        <f t="shared" si="14"/>
        <v>43.04</v>
      </c>
      <c r="N28" s="23">
        <f t="shared" si="15"/>
        <v>3.16</v>
      </c>
      <c r="O28" s="23">
        <f t="shared" si="16"/>
        <v>27.2</v>
      </c>
    </row>
    <row r="29" spans="1:15" s="6" customFormat="1" ht="15.75" customHeight="1">
      <c r="A29" s="40"/>
      <c r="B29" s="13"/>
      <c r="C29" s="13" t="s">
        <v>62</v>
      </c>
      <c r="D29" s="13" t="s">
        <v>22</v>
      </c>
      <c r="E29" s="9">
        <v>19</v>
      </c>
      <c r="F29" s="10">
        <f>G29+H29+I29+J29</f>
        <v>17</v>
      </c>
      <c r="G29" s="10">
        <v>1</v>
      </c>
      <c r="H29" s="10">
        <v>0</v>
      </c>
      <c r="I29" s="10">
        <v>5</v>
      </c>
      <c r="J29" s="10">
        <v>11</v>
      </c>
      <c r="K29" s="11">
        <f t="shared" si="1"/>
        <v>35.294117647058826</v>
      </c>
      <c r="L29" s="11">
        <f t="shared" si="2"/>
        <v>5.882352941176471</v>
      </c>
      <c r="M29" s="11">
        <f t="shared" si="3"/>
        <v>26.823529411764707</v>
      </c>
      <c r="N29" s="11">
        <f t="shared" si="4"/>
        <v>2.4705882352941178</v>
      </c>
      <c r="O29" s="11">
        <f t="shared" si="5"/>
        <v>5.882352941176471</v>
      </c>
    </row>
    <row r="30" spans="1:15" s="7" customFormat="1" ht="15.75" customHeight="1">
      <c r="A30" s="12"/>
      <c r="B30" s="13"/>
      <c r="C30" s="13"/>
      <c r="D30" s="13"/>
      <c r="E30" s="13">
        <f>E29+E28+E25+E22+E17+E14+E8</f>
        <v>310</v>
      </c>
      <c r="F30" s="13">
        <f t="shared" ref="F30:J30" si="18">F29+F26+F25+F22+F17+F14+F8</f>
        <v>253</v>
      </c>
      <c r="G30" s="13">
        <f t="shared" si="18"/>
        <v>43</v>
      </c>
      <c r="H30" s="13">
        <f t="shared" si="18"/>
        <v>78</v>
      </c>
      <c r="I30" s="13">
        <f t="shared" si="18"/>
        <v>78</v>
      </c>
      <c r="J30" s="13">
        <f t="shared" si="18"/>
        <v>54</v>
      </c>
      <c r="K30" s="14">
        <f t="shared" si="1"/>
        <v>78.656126482213438</v>
      </c>
      <c r="L30" s="14">
        <f t="shared" si="2"/>
        <v>47.826086956521742</v>
      </c>
      <c r="M30" s="14">
        <f t="shared" si="3"/>
        <v>51.241106719367586</v>
      </c>
      <c r="N30" s="14">
        <f t="shared" si="4"/>
        <v>3.4347826086956523</v>
      </c>
      <c r="O30" s="23">
        <f t="shared" si="5"/>
        <v>41.660079051383399</v>
      </c>
    </row>
    <row r="31" spans="1:15" ht="15.75" customHeight="1">
      <c r="A31" s="8"/>
      <c r="B31" s="13" t="s">
        <v>15</v>
      </c>
      <c r="C31" s="13" t="s">
        <v>63</v>
      </c>
      <c r="D31" s="13" t="s">
        <v>22</v>
      </c>
      <c r="E31" s="9">
        <v>15</v>
      </c>
      <c r="F31" s="34">
        <f t="shared" ref="F31" si="19">G31+H31+I31+J31</f>
        <v>14</v>
      </c>
      <c r="G31" s="8">
        <v>2</v>
      </c>
      <c r="H31" s="10">
        <v>6</v>
      </c>
      <c r="I31" s="8">
        <v>5</v>
      </c>
      <c r="J31" s="8">
        <v>1</v>
      </c>
      <c r="K31" s="11">
        <f t="shared" ref="K31" si="20">100/F31*(G31+H31+I31)</f>
        <v>92.857142857142861</v>
      </c>
      <c r="L31" s="11">
        <f t="shared" ref="L31" si="21">100/F31*(H31+G31)</f>
        <v>57.142857142857146</v>
      </c>
      <c r="M31" s="11">
        <f t="shared" ref="M31" si="22">(G31*100+H31*64+I31*36+J31*16)/F31</f>
        <v>55.714285714285715</v>
      </c>
      <c r="N31" s="11">
        <f t="shared" ref="N31" si="23">(G31*5+H31*4+I31*3+J31*2)/F31</f>
        <v>3.6428571428571428</v>
      </c>
      <c r="O31" s="11">
        <f t="shared" ref="O31" si="24">(G31*100+H31*80)/F31</f>
        <v>48.571428571428569</v>
      </c>
    </row>
    <row r="32" spans="1:15" ht="15.75" customHeight="1">
      <c r="A32" s="8"/>
      <c r="B32" s="13"/>
      <c r="C32" s="13"/>
      <c r="D32" s="13" t="s">
        <v>33</v>
      </c>
      <c r="E32" s="9">
        <v>10</v>
      </c>
      <c r="F32" s="34">
        <f t="shared" si="0"/>
        <v>6</v>
      </c>
      <c r="G32" s="8">
        <v>3</v>
      </c>
      <c r="H32" s="10">
        <v>0</v>
      </c>
      <c r="I32" s="8">
        <v>3</v>
      </c>
      <c r="J32" s="8">
        <v>0</v>
      </c>
      <c r="K32" s="11">
        <f t="shared" si="1"/>
        <v>100</v>
      </c>
      <c r="L32" s="11">
        <f t="shared" si="2"/>
        <v>50</v>
      </c>
      <c r="M32" s="11">
        <f t="shared" si="3"/>
        <v>68</v>
      </c>
      <c r="N32" s="11">
        <f t="shared" si="4"/>
        <v>4</v>
      </c>
      <c r="O32" s="11">
        <f t="shared" si="5"/>
        <v>50</v>
      </c>
    </row>
    <row r="33" spans="1:15" s="6" customFormat="1" ht="15.75" customHeight="1">
      <c r="A33" s="8"/>
      <c r="B33" s="13"/>
      <c r="C33" s="13"/>
      <c r="D33" s="13" t="s">
        <v>36</v>
      </c>
      <c r="E33" s="9">
        <v>11</v>
      </c>
      <c r="F33" s="34">
        <f t="shared" si="0"/>
        <v>9</v>
      </c>
      <c r="G33" s="8">
        <v>2</v>
      </c>
      <c r="H33" s="10">
        <v>3</v>
      </c>
      <c r="I33" s="8">
        <v>4</v>
      </c>
      <c r="J33" s="8">
        <v>0</v>
      </c>
      <c r="K33" s="11">
        <f t="shared" si="1"/>
        <v>100</v>
      </c>
      <c r="L33" s="11">
        <f t="shared" si="2"/>
        <v>55.555555555555557</v>
      </c>
      <c r="M33" s="11">
        <f t="shared" si="3"/>
        <v>59.555555555555557</v>
      </c>
      <c r="N33" s="11">
        <f t="shared" si="4"/>
        <v>3.7777777777777777</v>
      </c>
      <c r="O33" s="11">
        <f t="shared" si="5"/>
        <v>48.888888888888886</v>
      </c>
    </row>
    <row r="34" spans="1:15" s="7" customFormat="1" ht="15.75" customHeight="1">
      <c r="A34" s="12"/>
      <c r="B34" s="13"/>
      <c r="C34" s="13"/>
      <c r="D34" s="13"/>
      <c r="E34" s="13">
        <f>SUM(E31:E33)</f>
        <v>36</v>
      </c>
      <c r="F34" s="13">
        <f>SUM(F31:F33)</f>
        <v>29</v>
      </c>
      <c r="G34" s="13">
        <f t="shared" ref="G34:J34" si="25">SUM(G31:G33)</f>
        <v>7</v>
      </c>
      <c r="H34" s="13">
        <f t="shared" si="25"/>
        <v>9</v>
      </c>
      <c r="I34" s="13">
        <f t="shared" si="25"/>
        <v>12</v>
      </c>
      <c r="J34" s="13">
        <f t="shared" si="25"/>
        <v>1</v>
      </c>
      <c r="K34" s="14">
        <f t="shared" si="1"/>
        <v>96.551724137931032</v>
      </c>
      <c r="L34" s="14">
        <f t="shared" si="2"/>
        <v>55.172413793103445</v>
      </c>
      <c r="M34" s="14">
        <f t="shared" si="3"/>
        <v>59.448275862068968</v>
      </c>
      <c r="N34" s="14">
        <f t="shared" si="4"/>
        <v>3.7586206896551726</v>
      </c>
      <c r="O34" s="23">
        <f t="shared" si="5"/>
        <v>48.96551724137931</v>
      </c>
    </row>
    <row r="35" spans="1:15" s="15" customFormat="1" ht="15.75" customHeight="1">
      <c r="A35" s="8"/>
      <c r="B35" s="13"/>
      <c r="C35" s="13" t="s">
        <v>42</v>
      </c>
      <c r="D35" s="13" t="s">
        <v>32</v>
      </c>
      <c r="E35" s="9">
        <v>4</v>
      </c>
      <c r="F35" s="34">
        <f t="shared" si="0"/>
        <v>3</v>
      </c>
      <c r="G35" s="8">
        <v>1</v>
      </c>
      <c r="H35" s="10">
        <v>1</v>
      </c>
      <c r="I35" s="8">
        <v>1</v>
      </c>
      <c r="J35" s="8">
        <v>0</v>
      </c>
      <c r="K35" s="11">
        <f t="shared" si="1"/>
        <v>100</v>
      </c>
      <c r="L35" s="11">
        <f t="shared" si="2"/>
        <v>66.666666666666671</v>
      </c>
      <c r="M35" s="11">
        <f t="shared" si="3"/>
        <v>66.666666666666671</v>
      </c>
      <c r="N35" s="11">
        <f t="shared" si="4"/>
        <v>4</v>
      </c>
      <c r="O35" s="11">
        <f t="shared" si="5"/>
        <v>60</v>
      </c>
    </row>
    <row r="36" spans="1:15" s="16" customFormat="1" ht="15.75" customHeight="1">
      <c r="A36" s="8"/>
      <c r="B36" s="13"/>
      <c r="C36" s="13"/>
      <c r="D36" s="13" t="s">
        <v>35</v>
      </c>
      <c r="E36" s="9">
        <v>14</v>
      </c>
      <c r="F36" s="34">
        <f t="shared" si="0"/>
        <v>12</v>
      </c>
      <c r="G36" s="8">
        <v>1</v>
      </c>
      <c r="H36" s="10">
        <v>2</v>
      </c>
      <c r="I36" s="8">
        <v>6</v>
      </c>
      <c r="J36" s="8">
        <v>3</v>
      </c>
      <c r="K36" s="11">
        <f t="shared" si="1"/>
        <v>75</v>
      </c>
      <c r="L36" s="11">
        <f t="shared" si="2"/>
        <v>25</v>
      </c>
      <c r="M36" s="11">
        <f t="shared" si="3"/>
        <v>41</v>
      </c>
      <c r="N36" s="11">
        <f t="shared" si="4"/>
        <v>3.0833333333333335</v>
      </c>
      <c r="O36" s="11">
        <f t="shared" si="5"/>
        <v>21.666666666666668</v>
      </c>
    </row>
    <row r="37" spans="1:15" s="39" customFormat="1" ht="15.75" customHeight="1">
      <c r="A37" s="12"/>
      <c r="B37" s="13"/>
      <c r="C37" s="13"/>
      <c r="D37" s="13"/>
      <c r="E37" s="13">
        <f t="shared" ref="E37" si="26">SUM(E35:E36)</f>
        <v>18</v>
      </c>
      <c r="F37" s="13">
        <f>SUM(F35:F36)</f>
        <v>15</v>
      </c>
      <c r="G37" s="13">
        <f t="shared" ref="G37:J37" si="27">SUM(G35:G36)</f>
        <v>2</v>
      </c>
      <c r="H37" s="13">
        <f t="shared" si="27"/>
        <v>3</v>
      </c>
      <c r="I37" s="13">
        <f t="shared" si="27"/>
        <v>7</v>
      </c>
      <c r="J37" s="13">
        <f t="shared" si="27"/>
        <v>3</v>
      </c>
      <c r="K37" s="14">
        <f t="shared" si="1"/>
        <v>80</v>
      </c>
      <c r="L37" s="14">
        <f t="shared" si="2"/>
        <v>33.333333333333336</v>
      </c>
      <c r="M37" s="14">
        <f t="shared" si="3"/>
        <v>46.133333333333333</v>
      </c>
      <c r="N37" s="14">
        <f t="shared" si="4"/>
        <v>3.2666666666666666</v>
      </c>
      <c r="O37" s="23">
        <f t="shared" si="5"/>
        <v>29.333333333333332</v>
      </c>
    </row>
    <row r="38" spans="1:15" ht="15.75" customHeight="1">
      <c r="A38" s="8"/>
      <c r="B38" s="13"/>
      <c r="C38" s="13" t="s">
        <v>16</v>
      </c>
      <c r="D38" s="13" t="s">
        <v>23</v>
      </c>
      <c r="E38" s="9">
        <v>11</v>
      </c>
      <c r="F38" s="34">
        <f t="shared" si="0"/>
        <v>5</v>
      </c>
      <c r="G38" s="8">
        <v>1</v>
      </c>
      <c r="H38" s="10">
        <v>2</v>
      </c>
      <c r="I38" s="8">
        <v>1</v>
      </c>
      <c r="J38" s="8">
        <v>1</v>
      </c>
      <c r="K38" s="11">
        <f t="shared" si="1"/>
        <v>80</v>
      </c>
      <c r="L38" s="11">
        <f t="shared" si="2"/>
        <v>60</v>
      </c>
      <c r="M38" s="11">
        <f t="shared" si="3"/>
        <v>56</v>
      </c>
      <c r="N38" s="11">
        <f t="shared" si="4"/>
        <v>3.6</v>
      </c>
      <c r="O38" s="11">
        <f t="shared" si="5"/>
        <v>52</v>
      </c>
    </row>
    <row r="39" spans="1:15" ht="15.75" customHeight="1">
      <c r="A39" s="8"/>
      <c r="B39" s="13"/>
      <c r="C39" s="13"/>
      <c r="D39" s="13" t="s">
        <v>40</v>
      </c>
      <c r="E39" s="9">
        <v>10</v>
      </c>
      <c r="F39" s="34">
        <f t="shared" si="0"/>
        <v>9</v>
      </c>
      <c r="G39" s="8">
        <v>5</v>
      </c>
      <c r="H39" s="10">
        <v>2</v>
      </c>
      <c r="I39" s="8">
        <v>0</v>
      </c>
      <c r="J39" s="8">
        <v>2</v>
      </c>
      <c r="K39" s="11">
        <f t="shared" si="1"/>
        <v>77.777777777777771</v>
      </c>
      <c r="L39" s="11">
        <f t="shared" si="2"/>
        <v>77.777777777777771</v>
      </c>
      <c r="M39" s="11">
        <f t="shared" si="3"/>
        <v>73.333333333333329</v>
      </c>
      <c r="N39" s="11">
        <f t="shared" si="4"/>
        <v>4.1111111111111107</v>
      </c>
      <c r="O39" s="11">
        <f t="shared" si="5"/>
        <v>73.333333333333329</v>
      </c>
    </row>
    <row r="40" spans="1:15" ht="15.75" customHeight="1">
      <c r="A40" s="8"/>
      <c r="B40" s="13"/>
      <c r="C40" s="13"/>
      <c r="D40" s="13" t="s">
        <v>29</v>
      </c>
      <c r="E40" s="9">
        <v>8</v>
      </c>
      <c r="F40" s="34">
        <f t="shared" si="0"/>
        <v>6</v>
      </c>
      <c r="G40" s="8">
        <v>1</v>
      </c>
      <c r="H40" s="10">
        <v>0</v>
      </c>
      <c r="I40" s="8">
        <v>3</v>
      </c>
      <c r="J40" s="8">
        <v>2</v>
      </c>
      <c r="K40" s="11">
        <f t="shared" si="1"/>
        <v>66.666666666666671</v>
      </c>
      <c r="L40" s="11">
        <f t="shared" si="2"/>
        <v>16.666666666666668</v>
      </c>
      <c r="M40" s="11">
        <f t="shared" si="3"/>
        <v>40</v>
      </c>
      <c r="N40" s="11">
        <f t="shared" si="4"/>
        <v>3</v>
      </c>
      <c r="O40" s="11">
        <f t="shared" si="5"/>
        <v>16.666666666666668</v>
      </c>
    </row>
    <row r="41" spans="1:15" ht="15.75" customHeight="1">
      <c r="A41" s="8"/>
      <c r="B41" s="13"/>
      <c r="C41" s="13"/>
      <c r="D41" s="13" t="s">
        <v>26</v>
      </c>
      <c r="E41" s="9">
        <v>2</v>
      </c>
      <c r="F41" s="34">
        <f t="shared" si="0"/>
        <v>2</v>
      </c>
      <c r="G41" s="8">
        <v>0</v>
      </c>
      <c r="H41" s="10">
        <v>2</v>
      </c>
      <c r="I41" s="8">
        <v>0</v>
      </c>
      <c r="J41" s="8">
        <v>0</v>
      </c>
      <c r="K41" s="11">
        <f t="shared" si="1"/>
        <v>100</v>
      </c>
      <c r="L41" s="11">
        <f t="shared" si="2"/>
        <v>100</v>
      </c>
      <c r="M41" s="11">
        <f t="shared" si="3"/>
        <v>64</v>
      </c>
      <c r="N41" s="11">
        <f t="shared" si="4"/>
        <v>4</v>
      </c>
      <c r="O41" s="11">
        <f t="shared" si="5"/>
        <v>80</v>
      </c>
    </row>
    <row r="42" spans="1:15" ht="15.75" customHeight="1">
      <c r="A42" s="8"/>
      <c r="B42" s="13"/>
      <c r="C42" s="13"/>
      <c r="D42" s="13" t="s">
        <v>41</v>
      </c>
      <c r="E42" s="9">
        <v>12</v>
      </c>
      <c r="F42" s="34">
        <f t="shared" si="0"/>
        <v>9</v>
      </c>
      <c r="G42" s="8">
        <v>1</v>
      </c>
      <c r="H42" s="10">
        <v>3</v>
      </c>
      <c r="I42" s="8">
        <v>2</v>
      </c>
      <c r="J42" s="8">
        <v>3</v>
      </c>
      <c r="K42" s="11">
        <f t="shared" si="1"/>
        <v>66.666666666666657</v>
      </c>
      <c r="L42" s="11">
        <f t="shared" si="2"/>
        <v>44.444444444444443</v>
      </c>
      <c r="M42" s="11">
        <f t="shared" si="3"/>
        <v>45.777777777777779</v>
      </c>
      <c r="N42" s="11">
        <f t="shared" si="4"/>
        <v>3.2222222222222223</v>
      </c>
      <c r="O42" s="11">
        <f t="shared" si="5"/>
        <v>37.777777777777779</v>
      </c>
    </row>
    <row r="43" spans="1:15" ht="15.75" customHeight="1">
      <c r="A43" s="8"/>
      <c r="B43" s="13"/>
      <c r="C43" s="13"/>
      <c r="D43" s="13" t="s">
        <v>27</v>
      </c>
      <c r="E43" s="9">
        <v>10</v>
      </c>
      <c r="F43" s="34">
        <f t="shared" si="0"/>
        <v>9</v>
      </c>
      <c r="G43" s="8">
        <v>3</v>
      </c>
      <c r="H43" s="10">
        <v>6</v>
      </c>
      <c r="I43" s="8">
        <v>0</v>
      </c>
      <c r="J43" s="8">
        <v>0</v>
      </c>
      <c r="K43" s="11">
        <f t="shared" si="1"/>
        <v>100</v>
      </c>
      <c r="L43" s="11">
        <f t="shared" si="2"/>
        <v>100</v>
      </c>
      <c r="M43" s="11">
        <f t="shared" si="3"/>
        <v>76</v>
      </c>
      <c r="N43" s="11">
        <f t="shared" si="4"/>
        <v>4.333333333333333</v>
      </c>
      <c r="O43" s="11">
        <f t="shared" si="5"/>
        <v>86.666666666666671</v>
      </c>
    </row>
    <row r="44" spans="1:15" ht="15.75" customHeight="1">
      <c r="A44" s="8"/>
      <c r="B44" s="13"/>
      <c r="C44" s="13"/>
      <c r="D44" s="13" t="s">
        <v>60</v>
      </c>
      <c r="E44" s="9">
        <v>7</v>
      </c>
      <c r="F44" s="34">
        <f t="shared" si="0"/>
        <v>7</v>
      </c>
      <c r="G44" s="8">
        <v>1</v>
      </c>
      <c r="H44" s="10">
        <v>2</v>
      </c>
      <c r="I44" s="8">
        <v>2</v>
      </c>
      <c r="J44" s="8">
        <v>2</v>
      </c>
      <c r="K44" s="11">
        <f t="shared" si="1"/>
        <v>71.428571428571431</v>
      </c>
      <c r="L44" s="11">
        <f t="shared" si="2"/>
        <v>42.857142857142861</v>
      </c>
      <c r="M44" s="11">
        <f t="shared" si="3"/>
        <v>47.428571428571431</v>
      </c>
      <c r="N44" s="11">
        <f t="shared" si="4"/>
        <v>3.2857142857142856</v>
      </c>
      <c r="O44" s="11">
        <f t="shared" si="5"/>
        <v>37.142857142857146</v>
      </c>
    </row>
    <row r="45" spans="1:15" ht="15.75" customHeight="1">
      <c r="A45" s="8"/>
      <c r="B45" s="13"/>
      <c r="C45" s="13"/>
      <c r="D45" s="13" t="s">
        <v>30</v>
      </c>
      <c r="E45" s="9">
        <v>11</v>
      </c>
      <c r="F45" s="34">
        <f t="shared" si="0"/>
        <v>9</v>
      </c>
      <c r="G45" s="8">
        <v>2</v>
      </c>
      <c r="H45" s="10">
        <v>1</v>
      </c>
      <c r="I45" s="8">
        <v>3</v>
      </c>
      <c r="J45" s="8">
        <v>3</v>
      </c>
      <c r="K45" s="11">
        <f t="shared" si="1"/>
        <v>66.666666666666657</v>
      </c>
      <c r="L45" s="11">
        <f t="shared" si="2"/>
        <v>33.333333333333329</v>
      </c>
      <c r="M45" s="11">
        <f t="shared" si="3"/>
        <v>46.666666666666664</v>
      </c>
      <c r="N45" s="11">
        <f t="shared" si="4"/>
        <v>3.2222222222222223</v>
      </c>
      <c r="O45" s="11">
        <f t="shared" si="5"/>
        <v>31.111111111111111</v>
      </c>
    </row>
    <row r="46" spans="1:15" ht="15.75" customHeight="1">
      <c r="A46" s="8"/>
      <c r="B46" s="13"/>
      <c r="C46" s="13"/>
      <c r="D46" s="13" t="s">
        <v>25</v>
      </c>
      <c r="E46" s="9">
        <v>9</v>
      </c>
      <c r="F46" s="34">
        <f t="shared" si="0"/>
        <v>9</v>
      </c>
      <c r="G46" s="8">
        <v>6</v>
      </c>
      <c r="H46" s="10">
        <v>2</v>
      </c>
      <c r="I46" s="8">
        <v>0</v>
      </c>
      <c r="J46" s="8">
        <v>1</v>
      </c>
      <c r="K46" s="11">
        <f t="shared" si="1"/>
        <v>88.888888888888886</v>
      </c>
      <c r="L46" s="11">
        <f t="shared" si="2"/>
        <v>88.888888888888886</v>
      </c>
      <c r="M46" s="11">
        <f t="shared" si="3"/>
        <v>82.666666666666671</v>
      </c>
      <c r="N46" s="11">
        <f t="shared" si="4"/>
        <v>4.4444444444444446</v>
      </c>
      <c r="O46" s="11">
        <f t="shared" si="5"/>
        <v>84.444444444444443</v>
      </c>
    </row>
    <row r="47" spans="1:15" ht="15.75" customHeight="1">
      <c r="A47" s="8"/>
      <c r="B47" s="13"/>
      <c r="C47" s="13"/>
      <c r="D47" s="13" t="s">
        <v>24</v>
      </c>
      <c r="E47" s="9">
        <v>6</v>
      </c>
      <c r="F47" s="34">
        <f t="shared" si="0"/>
        <v>5</v>
      </c>
      <c r="G47" s="8">
        <v>4</v>
      </c>
      <c r="H47" s="10">
        <v>1</v>
      </c>
      <c r="I47" s="8">
        <v>0</v>
      </c>
      <c r="J47" s="8">
        <v>0</v>
      </c>
      <c r="K47" s="11">
        <f t="shared" si="1"/>
        <v>100</v>
      </c>
      <c r="L47" s="11">
        <f t="shared" si="2"/>
        <v>100</v>
      </c>
      <c r="M47" s="11">
        <f t="shared" si="3"/>
        <v>92.8</v>
      </c>
      <c r="N47" s="11">
        <f t="shared" si="4"/>
        <v>4.8</v>
      </c>
      <c r="O47" s="11">
        <f t="shared" si="5"/>
        <v>96</v>
      </c>
    </row>
    <row r="48" spans="1:15" ht="15.75" customHeight="1">
      <c r="A48" s="8"/>
      <c r="B48" s="13"/>
      <c r="C48" s="13"/>
      <c r="D48" s="13" t="s">
        <v>56</v>
      </c>
      <c r="E48" s="9">
        <v>5</v>
      </c>
      <c r="F48" s="34">
        <f t="shared" si="0"/>
        <v>4</v>
      </c>
      <c r="G48" s="8">
        <v>4</v>
      </c>
      <c r="H48" s="10">
        <v>0</v>
      </c>
      <c r="I48" s="8">
        <v>0</v>
      </c>
      <c r="J48" s="8">
        <v>0</v>
      </c>
      <c r="K48" s="11">
        <f t="shared" si="1"/>
        <v>100</v>
      </c>
      <c r="L48" s="11">
        <f t="shared" si="2"/>
        <v>100</v>
      </c>
      <c r="M48" s="11">
        <f t="shared" si="3"/>
        <v>100</v>
      </c>
      <c r="N48" s="11">
        <f t="shared" si="4"/>
        <v>5</v>
      </c>
      <c r="O48" s="11">
        <f t="shared" si="5"/>
        <v>100</v>
      </c>
    </row>
    <row r="49" spans="1:15" ht="15.75" customHeight="1">
      <c r="A49" s="8"/>
      <c r="B49" s="13"/>
      <c r="C49" s="13"/>
      <c r="D49" s="13" t="s">
        <v>58</v>
      </c>
      <c r="E49" s="9">
        <v>15</v>
      </c>
      <c r="F49" s="34">
        <f t="shared" si="0"/>
        <v>12</v>
      </c>
      <c r="G49" s="8">
        <v>0</v>
      </c>
      <c r="H49" s="10">
        <v>2</v>
      </c>
      <c r="I49" s="8">
        <v>5</v>
      </c>
      <c r="J49" s="8">
        <v>5</v>
      </c>
      <c r="K49" s="11">
        <f t="shared" si="1"/>
        <v>58.333333333333336</v>
      </c>
      <c r="L49" s="11">
        <f t="shared" si="2"/>
        <v>16.666666666666668</v>
      </c>
      <c r="M49" s="11">
        <f t="shared" si="3"/>
        <v>32.333333333333336</v>
      </c>
      <c r="N49" s="11">
        <f t="shared" si="4"/>
        <v>2.75</v>
      </c>
      <c r="O49" s="11">
        <f t="shared" si="5"/>
        <v>13.333333333333334</v>
      </c>
    </row>
    <row r="50" spans="1:15" s="6" customFormat="1" ht="15.75" customHeight="1">
      <c r="A50" s="12"/>
      <c r="B50" s="13"/>
      <c r="C50" s="13"/>
      <c r="D50" s="13"/>
      <c r="E50" s="13">
        <f t="shared" ref="E50:J50" si="28">SUM(E38:E49)</f>
        <v>106</v>
      </c>
      <c r="F50" s="13">
        <f t="shared" si="28"/>
        <v>86</v>
      </c>
      <c r="G50" s="13">
        <f t="shared" si="28"/>
        <v>28</v>
      </c>
      <c r="H50" s="13">
        <f t="shared" si="28"/>
        <v>23</v>
      </c>
      <c r="I50" s="13">
        <f t="shared" si="28"/>
        <v>16</v>
      </c>
      <c r="J50" s="13">
        <f t="shared" si="28"/>
        <v>19</v>
      </c>
      <c r="K50" s="14">
        <f t="shared" si="1"/>
        <v>77.906976744186053</v>
      </c>
      <c r="L50" s="14">
        <f t="shared" si="2"/>
        <v>59.302325581395351</v>
      </c>
      <c r="M50" s="14">
        <f t="shared" si="3"/>
        <v>59.906976744186046</v>
      </c>
      <c r="N50" s="14">
        <f t="shared" si="4"/>
        <v>3.6976744186046511</v>
      </c>
      <c r="O50" s="23">
        <f t="shared" si="5"/>
        <v>53.953488372093027</v>
      </c>
    </row>
    <row r="51" spans="1:15" s="7" customFormat="1" ht="15.75" customHeight="1">
      <c r="A51" s="12"/>
      <c r="B51" s="13"/>
      <c r="C51" s="13"/>
      <c r="D51" s="13"/>
      <c r="E51" s="13">
        <f>E50+E37+E34</f>
        <v>160</v>
      </c>
      <c r="F51" s="13">
        <f t="shared" ref="F51:J51" si="29">F50+F37+F34</f>
        <v>130</v>
      </c>
      <c r="G51" s="13">
        <f t="shared" si="29"/>
        <v>37</v>
      </c>
      <c r="H51" s="13">
        <f t="shared" si="29"/>
        <v>35</v>
      </c>
      <c r="I51" s="13">
        <f t="shared" si="29"/>
        <v>35</v>
      </c>
      <c r="J51" s="13">
        <f t="shared" si="29"/>
        <v>23</v>
      </c>
      <c r="K51" s="14">
        <f t="shared" si="1"/>
        <v>82.307692307692307</v>
      </c>
      <c r="L51" s="14">
        <f t="shared" si="2"/>
        <v>55.384615384615387</v>
      </c>
      <c r="M51" s="14">
        <f t="shared" si="3"/>
        <v>58.215384615384615</v>
      </c>
      <c r="N51" s="14">
        <f t="shared" si="4"/>
        <v>3.6615384615384614</v>
      </c>
      <c r="O51" s="23">
        <f t="shared" si="5"/>
        <v>50</v>
      </c>
    </row>
    <row r="52" spans="1:15" ht="15.75" customHeight="1">
      <c r="A52" s="8"/>
      <c r="B52" s="13" t="s">
        <v>7</v>
      </c>
      <c r="C52" s="13" t="s">
        <v>8</v>
      </c>
      <c r="D52" s="13" t="s">
        <v>29</v>
      </c>
      <c r="E52" s="9">
        <v>15</v>
      </c>
      <c r="F52" s="34">
        <f t="shared" si="0"/>
        <v>12</v>
      </c>
      <c r="G52" s="8">
        <v>5</v>
      </c>
      <c r="H52" s="10">
        <v>3</v>
      </c>
      <c r="I52" s="8">
        <v>4</v>
      </c>
      <c r="J52" s="8">
        <v>0</v>
      </c>
      <c r="K52" s="11">
        <f t="shared" si="1"/>
        <v>100</v>
      </c>
      <c r="L52" s="11">
        <f t="shared" si="2"/>
        <v>66.666666666666671</v>
      </c>
      <c r="M52" s="11">
        <f t="shared" si="3"/>
        <v>69.666666666666671</v>
      </c>
      <c r="N52" s="11">
        <f t="shared" si="4"/>
        <v>4.083333333333333</v>
      </c>
      <c r="O52" s="11">
        <f t="shared" si="5"/>
        <v>61.666666666666664</v>
      </c>
    </row>
    <row r="53" spans="1:15" ht="15.75" customHeight="1">
      <c r="A53" s="8"/>
      <c r="B53" s="13"/>
      <c r="C53" s="13"/>
      <c r="D53" s="13" t="s">
        <v>26</v>
      </c>
      <c r="E53" s="9">
        <v>14</v>
      </c>
      <c r="F53" s="34">
        <f t="shared" si="0"/>
        <v>14</v>
      </c>
      <c r="G53" s="8">
        <v>3</v>
      </c>
      <c r="H53" s="10">
        <v>3</v>
      </c>
      <c r="I53" s="8">
        <v>6</v>
      </c>
      <c r="J53" s="8">
        <v>2</v>
      </c>
      <c r="K53" s="11">
        <f>100/F53*(G53+H53+I53)</f>
        <v>85.714285714285722</v>
      </c>
      <c r="L53" s="11">
        <f t="shared" si="2"/>
        <v>42.857142857142861</v>
      </c>
      <c r="M53" s="11">
        <f t="shared" si="3"/>
        <v>52.857142857142854</v>
      </c>
      <c r="N53" s="11">
        <f t="shared" si="4"/>
        <v>3.5</v>
      </c>
      <c r="O53" s="11">
        <f t="shared" si="5"/>
        <v>38.571428571428569</v>
      </c>
    </row>
    <row r="54" spans="1:15" ht="15.75" customHeight="1">
      <c r="A54" s="8"/>
      <c r="B54" s="13"/>
      <c r="C54" s="13"/>
      <c r="D54" s="13" t="s">
        <v>41</v>
      </c>
      <c r="E54" s="9">
        <v>12</v>
      </c>
      <c r="F54" s="34">
        <f t="shared" si="0"/>
        <v>9</v>
      </c>
      <c r="G54" s="8">
        <v>0</v>
      </c>
      <c r="H54" s="10">
        <v>1</v>
      </c>
      <c r="I54" s="8">
        <v>6</v>
      </c>
      <c r="J54" s="8">
        <v>2</v>
      </c>
      <c r="K54" s="11">
        <f t="shared" si="1"/>
        <v>77.777777777777771</v>
      </c>
      <c r="L54" s="11">
        <f t="shared" si="2"/>
        <v>11.111111111111111</v>
      </c>
      <c r="M54" s="11">
        <f t="shared" si="3"/>
        <v>34.666666666666664</v>
      </c>
      <c r="N54" s="11">
        <f t="shared" si="4"/>
        <v>2.8888888888888888</v>
      </c>
      <c r="O54" s="11">
        <f t="shared" si="5"/>
        <v>8.8888888888888893</v>
      </c>
    </row>
    <row r="55" spans="1:15" ht="15.75" customHeight="1">
      <c r="A55" s="8"/>
      <c r="B55" s="13"/>
      <c r="C55" s="13"/>
      <c r="D55" s="13" t="s">
        <v>33</v>
      </c>
      <c r="E55" s="9">
        <v>17</v>
      </c>
      <c r="F55" s="34">
        <f t="shared" si="0"/>
        <v>17</v>
      </c>
      <c r="G55" s="8">
        <v>7</v>
      </c>
      <c r="H55" s="10">
        <v>2</v>
      </c>
      <c r="I55" s="8">
        <v>7</v>
      </c>
      <c r="J55" s="8">
        <v>1</v>
      </c>
      <c r="K55" s="11">
        <f t="shared" si="1"/>
        <v>94.117647058823536</v>
      </c>
      <c r="L55" s="11">
        <f t="shared" si="2"/>
        <v>52.941176470588239</v>
      </c>
      <c r="M55" s="11">
        <f t="shared" si="3"/>
        <v>64.470588235294116</v>
      </c>
      <c r="N55" s="11">
        <f t="shared" si="4"/>
        <v>3.8823529411764706</v>
      </c>
      <c r="O55" s="11">
        <f t="shared" si="5"/>
        <v>50.588235294117645</v>
      </c>
    </row>
    <row r="56" spans="1:15" ht="15.75" customHeight="1">
      <c r="A56" s="8"/>
      <c r="B56" s="13"/>
      <c r="C56" s="13"/>
      <c r="D56" s="13" t="s">
        <v>36</v>
      </c>
      <c r="E56" s="9">
        <v>17</v>
      </c>
      <c r="F56" s="34">
        <f t="shared" si="0"/>
        <v>12</v>
      </c>
      <c r="G56" s="8">
        <v>0</v>
      </c>
      <c r="H56" s="10">
        <v>4</v>
      </c>
      <c r="I56" s="8">
        <v>6</v>
      </c>
      <c r="J56" s="8">
        <v>2</v>
      </c>
      <c r="K56" s="11">
        <f t="shared" si="1"/>
        <v>83.333333333333343</v>
      </c>
      <c r="L56" s="11">
        <f t="shared" si="2"/>
        <v>33.333333333333336</v>
      </c>
      <c r="M56" s="11">
        <f t="shared" si="3"/>
        <v>42</v>
      </c>
      <c r="N56" s="11">
        <f t="shared" si="4"/>
        <v>3.1666666666666665</v>
      </c>
      <c r="O56" s="11">
        <f t="shared" si="5"/>
        <v>26.666666666666668</v>
      </c>
    </row>
    <row r="57" spans="1:15" ht="15.75" customHeight="1">
      <c r="A57" s="8"/>
      <c r="B57" s="13"/>
      <c r="C57" s="13"/>
      <c r="D57" s="13" t="s">
        <v>30</v>
      </c>
      <c r="E57" s="9">
        <v>17</v>
      </c>
      <c r="F57" s="34">
        <f t="shared" si="0"/>
        <v>12</v>
      </c>
      <c r="G57" s="8">
        <v>2</v>
      </c>
      <c r="H57" s="10">
        <v>3</v>
      </c>
      <c r="I57" s="8">
        <v>5</v>
      </c>
      <c r="J57" s="8">
        <v>2</v>
      </c>
      <c r="K57" s="11">
        <f t="shared" si="1"/>
        <v>83.333333333333343</v>
      </c>
      <c r="L57" s="11">
        <f t="shared" si="2"/>
        <v>41.666666666666671</v>
      </c>
      <c r="M57" s="11">
        <f t="shared" si="3"/>
        <v>50.333333333333336</v>
      </c>
      <c r="N57" s="11">
        <f t="shared" si="4"/>
        <v>3.4166666666666665</v>
      </c>
      <c r="O57" s="11">
        <f t="shared" si="5"/>
        <v>36.666666666666664</v>
      </c>
    </row>
    <row r="58" spans="1:15" ht="15.75" customHeight="1">
      <c r="A58" s="8"/>
      <c r="B58" s="13"/>
      <c r="C58" s="13"/>
      <c r="D58" s="13" t="s">
        <v>25</v>
      </c>
      <c r="E58" s="9">
        <v>16</v>
      </c>
      <c r="F58" s="34">
        <f t="shared" si="0"/>
        <v>15</v>
      </c>
      <c r="G58" s="8">
        <v>9</v>
      </c>
      <c r="H58" s="10">
        <v>1</v>
      </c>
      <c r="I58" s="8">
        <v>4</v>
      </c>
      <c r="J58" s="8">
        <v>1</v>
      </c>
      <c r="K58" s="11">
        <f t="shared" si="1"/>
        <v>93.333333333333343</v>
      </c>
      <c r="L58" s="11">
        <f t="shared" si="2"/>
        <v>66.666666666666671</v>
      </c>
      <c r="M58" s="11">
        <f t="shared" si="3"/>
        <v>74.933333333333337</v>
      </c>
      <c r="N58" s="11">
        <f t="shared" si="4"/>
        <v>4.2</v>
      </c>
      <c r="O58" s="11">
        <f t="shared" si="5"/>
        <v>65.333333333333329</v>
      </c>
    </row>
    <row r="59" spans="1:15" ht="15.75" customHeight="1">
      <c r="A59" s="8"/>
      <c r="B59" s="13"/>
      <c r="C59" s="13"/>
      <c r="D59" s="13" t="s">
        <v>24</v>
      </c>
      <c r="E59" s="9">
        <v>17</v>
      </c>
      <c r="F59" s="34">
        <f t="shared" si="0"/>
        <v>12</v>
      </c>
      <c r="G59" s="8">
        <v>2</v>
      </c>
      <c r="H59" s="10">
        <v>2</v>
      </c>
      <c r="I59" s="8">
        <v>5</v>
      </c>
      <c r="J59" s="8">
        <v>3</v>
      </c>
      <c r="K59" s="11">
        <f t="shared" si="1"/>
        <v>75</v>
      </c>
      <c r="L59" s="11">
        <f t="shared" si="2"/>
        <v>33.333333333333336</v>
      </c>
      <c r="M59" s="11">
        <f t="shared" si="3"/>
        <v>46.333333333333336</v>
      </c>
      <c r="N59" s="11">
        <f t="shared" si="4"/>
        <v>3.25</v>
      </c>
      <c r="O59" s="11">
        <f t="shared" si="5"/>
        <v>30</v>
      </c>
    </row>
    <row r="60" spans="1:15" ht="15.75" customHeight="1">
      <c r="A60" s="8"/>
      <c r="B60" s="13"/>
      <c r="C60" s="13"/>
      <c r="D60" s="13" t="s">
        <v>56</v>
      </c>
      <c r="E60" s="9">
        <v>20</v>
      </c>
      <c r="F60" s="34">
        <f t="shared" si="0"/>
        <v>17</v>
      </c>
      <c r="G60" s="8">
        <v>9</v>
      </c>
      <c r="H60" s="10">
        <v>4</v>
      </c>
      <c r="I60" s="8">
        <v>3</v>
      </c>
      <c r="J60" s="8">
        <v>1</v>
      </c>
      <c r="K60" s="11">
        <f t="shared" si="1"/>
        <v>94.117647058823536</v>
      </c>
      <c r="L60" s="11">
        <f t="shared" si="2"/>
        <v>76.470588235294116</v>
      </c>
      <c r="M60" s="11">
        <f t="shared" si="3"/>
        <v>75.294117647058826</v>
      </c>
      <c r="N60" s="11">
        <f t="shared" si="4"/>
        <v>4.2352941176470589</v>
      </c>
      <c r="O60" s="11">
        <f t="shared" si="5"/>
        <v>71.764705882352942</v>
      </c>
    </row>
    <row r="61" spans="1:15" ht="15.75" customHeight="1">
      <c r="A61" s="8"/>
      <c r="B61" s="13"/>
      <c r="C61" s="13"/>
      <c r="D61" s="13" t="s">
        <v>58</v>
      </c>
      <c r="E61" s="9">
        <v>16</v>
      </c>
      <c r="F61" s="34">
        <f t="shared" si="0"/>
        <v>9</v>
      </c>
      <c r="G61" s="8">
        <v>0</v>
      </c>
      <c r="H61" s="10">
        <v>2</v>
      </c>
      <c r="I61" s="8">
        <v>2</v>
      </c>
      <c r="J61" s="8">
        <v>5</v>
      </c>
      <c r="K61" s="11">
        <f t="shared" si="1"/>
        <v>44.444444444444443</v>
      </c>
      <c r="L61" s="11">
        <f t="shared" si="2"/>
        <v>22.222222222222221</v>
      </c>
      <c r="M61" s="11">
        <f t="shared" si="3"/>
        <v>31.111111111111111</v>
      </c>
      <c r="N61" s="11">
        <f t="shared" si="4"/>
        <v>2.6666666666666665</v>
      </c>
      <c r="O61" s="11">
        <f t="shared" si="5"/>
        <v>17.777777777777779</v>
      </c>
    </row>
    <row r="62" spans="1:15" s="6" customFormat="1" ht="15.75" customHeight="1">
      <c r="A62" s="8"/>
      <c r="B62" s="13"/>
      <c r="C62" s="13"/>
      <c r="D62" s="13">
        <v>10</v>
      </c>
      <c r="E62" s="9">
        <v>18</v>
      </c>
      <c r="F62" s="34">
        <f t="shared" si="0"/>
        <v>16</v>
      </c>
      <c r="G62" s="8">
        <v>5</v>
      </c>
      <c r="H62" s="10">
        <v>8</v>
      </c>
      <c r="I62" s="8">
        <v>3</v>
      </c>
      <c r="J62" s="8">
        <v>0</v>
      </c>
      <c r="K62" s="11">
        <f t="shared" si="1"/>
        <v>100</v>
      </c>
      <c r="L62" s="11">
        <f t="shared" si="2"/>
        <v>81.25</v>
      </c>
      <c r="M62" s="11">
        <f t="shared" si="3"/>
        <v>70</v>
      </c>
      <c r="N62" s="11">
        <f t="shared" si="4"/>
        <v>4.125</v>
      </c>
      <c r="O62" s="11">
        <f t="shared" si="5"/>
        <v>71.25</v>
      </c>
    </row>
    <row r="63" spans="1:15" ht="15.75" customHeight="1">
      <c r="A63" s="8"/>
      <c r="B63" s="13"/>
      <c r="C63" s="13"/>
      <c r="D63" s="13">
        <v>11</v>
      </c>
      <c r="E63" s="9">
        <v>16</v>
      </c>
      <c r="F63" s="34">
        <f t="shared" si="0"/>
        <v>10</v>
      </c>
      <c r="G63" s="8">
        <v>6</v>
      </c>
      <c r="H63" s="10">
        <v>4</v>
      </c>
      <c r="I63" s="8">
        <v>0</v>
      </c>
      <c r="J63" s="8">
        <v>0</v>
      </c>
      <c r="K63" s="11">
        <f t="shared" si="1"/>
        <v>100</v>
      </c>
      <c r="L63" s="11">
        <f t="shared" si="2"/>
        <v>100</v>
      </c>
      <c r="M63" s="11">
        <f t="shared" si="3"/>
        <v>85.6</v>
      </c>
      <c r="N63" s="11">
        <f t="shared" si="4"/>
        <v>4.5999999999999996</v>
      </c>
      <c r="O63" s="11">
        <f t="shared" si="5"/>
        <v>92</v>
      </c>
    </row>
    <row r="64" spans="1:15" s="6" customFormat="1" ht="15.75" customHeight="1">
      <c r="A64" s="12"/>
      <c r="B64" s="13"/>
      <c r="C64" s="13"/>
      <c r="D64" s="13"/>
      <c r="E64" s="13">
        <f>SUM(E52:E63)</f>
        <v>195</v>
      </c>
      <c r="F64" s="13">
        <f>SUM(F52:F63)</f>
        <v>155</v>
      </c>
      <c r="G64" s="13">
        <f t="shared" ref="G64:J64" si="30">SUM(G52:G63)</f>
        <v>48</v>
      </c>
      <c r="H64" s="13">
        <f t="shared" si="30"/>
        <v>37</v>
      </c>
      <c r="I64" s="13">
        <f t="shared" si="30"/>
        <v>51</v>
      </c>
      <c r="J64" s="13">
        <f t="shared" si="30"/>
        <v>19</v>
      </c>
      <c r="K64" s="14">
        <f t="shared" si="1"/>
        <v>87.741935483870961</v>
      </c>
      <c r="L64" s="14">
        <f t="shared" si="2"/>
        <v>54.838709677419352</v>
      </c>
      <c r="M64" s="14">
        <f t="shared" si="3"/>
        <v>60.051612903225809</v>
      </c>
      <c r="N64" s="14">
        <f t="shared" si="4"/>
        <v>3.7354838709677418</v>
      </c>
      <c r="O64" s="23">
        <f t="shared" si="5"/>
        <v>50.064516129032256</v>
      </c>
    </row>
    <row r="65" spans="1:15" ht="15.75" customHeight="1">
      <c r="A65" s="8"/>
      <c r="B65" s="13"/>
      <c r="C65" s="13" t="s">
        <v>43</v>
      </c>
      <c r="D65" s="13" t="s">
        <v>23</v>
      </c>
      <c r="E65" s="9">
        <v>20</v>
      </c>
      <c r="F65" s="34">
        <f t="shared" si="0"/>
        <v>20</v>
      </c>
      <c r="G65" s="8">
        <v>3</v>
      </c>
      <c r="H65" s="10">
        <v>6</v>
      </c>
      <c r="I65" s="8">
        <v>9</v>
      </c>
      <c r="J65" s="8">
        <v>2</v>
      </c>
      <c r="K65" s="11">
        <f t="shared" si="1"/>
        <v>90</v>
      </c>
      <c r="L65" s="11">
        <f t="shared" si="2"/>
        <v>45</v>
      </c>
      <c r="M65" s="11">
        <f t="shared" si="3"/>
        <v>52</v>
      </c>
      <c r="N65" s="11">
        <f t="shared" si="4"/>
        <v>3.5</v>
      </c>
      <c r="O65" s="11">
        <f t="shared" si="5"/>
        <v>39</v>
      </c>
    </row>
    <row r="66" spans="1:15" ht="15.75" customHeight="1">
      <c r="A66" s="8"/>
      <c r="B66" s="13"/>
      <c r="C66" s="13"/>
      <c r="D66" s="13" t="s">
        <v>22</v>
      </c>
      <c r="E66" s="9">
        <v>19</v>
      </c>
      <c r="F66" s="34">
        <f t="shared" si="0"/>
        <v>17</v>
      </c>
      <c r="G66" s="8">
        <v>3</v>
      </c>
      <c r="H66" s="10">
        <v>4</v>
      </c>
      <c r="I66" s="8">
        <v>6</v>
      </c>
      <c r="J66" s="8">
        <v>4</v>
      </c>
      <c r="K66" s="11">
        <f t="shared" si="1"/>
        <v>76.470588235294116</v>
      </c>
      <c r="L66" s="11">
        <f t="shared" si="2"/>
        <v>41.176470588235297</v>
      </c>
      <c r="M66" s="11">
        <f t="shared" si="3"/>
        <v>49.176470588235297</v>
      </c>
      <c r="N66" s="11">
        <f t="shared" si="4"/>
        <v>3.3529411764705883</v>
      </c>
      <c r="O66" s="11">
        <f t="shared" si="5"/>
        <v>36.470588235294116</v>
      </c>
    </row>
    <row r="67" spans="1:15" ht="15.75" customHeight="1">
      <c r="A67" s="8"/>
      <c r="B67" s="13"/>
      <c r="C67" s="13"/>
      <c r="D67" s="13" t="s">
        <v>40</v>
      </c>
      <c r="E67" s="9">
        <v>16</v>
      </c>
      <c r="F67" s="34">
        <f t="shared" si="0"/>
        <v>19</v>
      </c>
      <c r="G67" s="8">
        <v>4</v>
      </c>
      <c r="H67" s="10">
        <v>8</v>
      </c>
      <c r="I67" s="8">
        <v>4</v>
      </c>
      <c r="J67" s="8">
        <v>3</v>
      </c>
      <c r="K67" s="11">
        <f t="shared" si="1"/>
        <v>84.21052631578948</v>
      </c>
      <c r="L67" s="11">
        <f t="shared" si="2"/>
        <v>63.15789473684211</v>
      </c>
      <c r="M67" s="11">
        <f t="shared" si="3"/>
        <v>58.10526315789474</v>
      </c>
      <c r="N67" s="11">
        <f t="shared" si="4"/>
        <v>3.6842105263157894</v>
      </c>
      <c r="O67" s="11">
        <f t="shared" si="5"/>
        <v>54.736842105263158</v>
      </c>
    </row>
    <row r="68" spans="1:15" ht="15.75" customHeight="1">
      <c r="A68" s="8"/>
      <c r="B68" s="13"/>
      <c r="C68" s="13"/>
      <c r="D68" s="13" t="s">
        <v>32</v>
      </c>
      <c r="E68" s="9">
        <v>14</v>
      </c>
      <c r="F68" s="34">
        <f t="shared" si="0"/>
        <v>13</v>
      </c>
      <c r="G68" s="8">
        <v>5</v>
      </c>
      <c r="H68" s="10">
        <v>4</v>
      </c>
      <c r="I68" s="8">
        <v>2</v>
      </c>
      <c r="J68" s="8">
        <v>2</v>
      </c>
      <c r="K68" s="11">
        <f t="shared" si="1"/>
        <v>84.615384615384613</v>
      </c>
      <c r="L68" s="11">
        <f t="shared" si="2"/>
        <v>69.230769230769226</v>
      </c>
      <c r="M68" s="11">
        <f t="shared" si="3"/>
        <v>66.15384615384616</v>
      </c>
      <c r="N68" s="11">
        <f t="shared" si="4"/>
        <v>3.9230769230769229</v>
      </c>
      <c r="O68" s="11">
        <f t="shared" si="5"/>
        <v>63.07692307692308</v>
      </c>
    </row>
    <row r="69" spans="1:15" ht="15.75" customHeight="1">
      <c r="A69" s="8"/>
      <c r="B69" s="13"/>
      <c r="C69" s="13"/>
      <c r="D69" s="13" t="s">
        <v>27</v>
      </c>
      <c r="E69" s="9">
        <v>15</v>
      </c>
      <c r="F69" s="34">
        <f t="shared" ref="E69:F143" si="31">G69+H69+I69+J69</f>
        <v>12</v>
      </c>
      <c r="G69" s="8">
        <v>2</v>
      </c>
      <c r="H69" s="10">
        <v>7</v>
      </c>
      <c r="I69" s="8">
        <v>3</v>
      </c>
      <c r="J69" s="8">
        <v>0</v>
      </c>
      <c r="K69" s="11">
        <f t="shared" ref="K69:K138" si="32">100/F69*(G69+H69+I69)</f>
        <v>100</v>
      </c>
      <c r="L69" s="11">
        <f t="shared" si="2"/>
        <v>75</v>
      </c>
      <c r="M69" s="11">
        <f t="shared" si="3"/>
        <v>63</v>
      </c>
      <c r="N69" s="11">
        <f t="shared" si="4"/>
        <v>3.9166666666666665</v>
      </c>
      <c r="O69" s="11">
        <f t="shared" ref="O69:O140" si="33">(G69*100+H69*80)/F69</f>
        <v>63.333333333333336</v>
      </c>
    </row>
    <row r="70" spans="1:15" ht="15.75" customHeight="1">
      <c r="A70" s="8"/>
      <c r="B70" s="13"/>
      <c r="C70" s="13"/>
      <c r="D70" s="13" t="s">
        <v>35</v>
      </c>
      <c r="E70" s="9">
        <v>15</v>
      </c>
      <c r="F70" s="34">
        <f t="shared" si="31"/>
        <v>12</v>
      </c>
      <c r="G70" s="8">
        <v>0</v>
      </c>
      <c r="H70" s="10">
        <v>4</v>
      </c>
      <c r="I70" s="8">
        <v>6</v>
      </c>
      <c r="J70" s="8">
        <v>2</v>
      </c>
      <c r="K70" s="11">
        <f t="shared" si="32"/>
        <v>83.333333333333343</v>
      </c>
      <c r="L70" s="11">
        <f t="shared" si="2"/>
        <v>33.333333333333336</v>
      </c>
      <c r="M70" s="11">
        <f t="shared" si="3"/>
        <v>42</v>
      </c>
      <c r="N70" s="11">
        <f t="shared" si="4"/>
        <v>3.1666666666666665</v>
      </c>
      <c r="O70" s="11">
        <f t="shared" si="33"/>
        <v>26.666666666666668</v>
      </c>
    </row>
    <row r="71" spans="1:15" s="6" customFormat="1" ht="15.75" customHeight="1">
      <c r="A71" s="8"/>
      <c r="B71" s="13"/>
      <c r="C71" s="13"/>
      <c r="D71" s="13" t="s">
        <v>60</v>
      </c>
      <c r="E71" s="9">
        <v>14</v>
      </c>
      <c r="F71" s="34">
        <f t="shared" si="31"/>
        <v>12</v>
      </c>
      <c r="G71" s="8">
        <v>1</v>
      </c>
      <c r="H71" s="10">
        <v>1</v>
      </c>
      <c r="I71" s="8">
        <v>9</v>
      </c>
      <c r="J71" s="8">
        <v>1</v>
      </c>
      <c r="K71" s="11">
        <f t="shared" si="32"/>
        <v>91.666666666666671</v>
      </c>
      <c r="L71" s="11">
        <f t="shared" ref="L71:L140" si="34">100/F71*(H71+G71)</f>
        <v>16.666666666666668</v>
      </c>
      <c r="M71" s="11">
        <f t="shared" ref="M71:M140" si="35">(G71*100+H71*64+I71*36+J71*16)/F71</f>
        <v>42</v>
      </c>
      <c r="N71" s="11">
        <f t="shared" ref="N71:N140" si="36">(G71*5+H71*4+I71*3+J71*2)/F71</f>
        <v>3.1666666666666665</v>
      </c>
      <c r="O71" s="11">
        <f t="shared" si="33"/>
        <v>15</v>
      </c>
    </row>
    <row r="72" spans="1:15" s="7" customFormat="1" ht="15.75" customHeight="1">
      <c r="A72" s="12"/>
      <c r="B72" s="13"/>
      <c r="C72" s="13"/>
      <c r="D72" s="13"/>
      <c r="E72" s="13">
        <f>SUM(E65:E71)</f>
        <v>113</v>
      </c>
      <c r="F72" s="13">
        <f>SUM(F65:F71)</f>
        <v>105</v>
      </c>
      <c r="G72" s="13">
        <f t="shared" ref="G72:J72" si="37">SUM(G65:G71)</f>
        <v>18</v>
      </c>
      <c r="H72" s="13">
        <f t="shared" si="37"/>
        <v>34</v>
      </c>
      <c r="I72" s="13">
        <f t="shared" si="37"/>
        <v>39</v>
      </c>
      <c r="J72" s="13">
        <f t="shared" si="37"/>
        <v>14</v>
      </c>
      <c r="K72" s="14">
        <f t="shared" si="32"/>
        <v>86.666666666666657</v>
      </c>
      <c r="L72" s="14">
        <f t="shared" si="34"/>
        <v>49.523809523809518</v>
      </c>
      <c r="M72" s="14">
        <f t="shared" si="35"/>
        <v>53.371428571428574</v>
      </c>
      <c r="N72" s="14">
        <f t="shared" si="36"/>
        <v>3.5333333333333332</v>
      </c>
      <c r="O72" s="23">
        <f t="shared" si="33"/>
        <v>43.047619047619051</v>
      </c>
    </row>
    <row r="73" spans="1:15" s="7" customFormat="1" ht="15.75" customHeight="1">
      <c r="A73" s="12"/>
      <c r="B73" s="13"/>
      <c r="C73" s="13"/>
      <c r="D73" s="13"/>
      <c r="E73" s="13">
        <f>E72+E64</f>
        <v>308</v>
      </c>
      <c r="F73" s="13">
        <f>F72+F64</f>
        <v>260</v>
      </c>
      <c r="G73" s="13">
        <f t="shared" ref="G73:J73" si="38">G72+G64</f>
        <v>66</v>
      </c>
      <c r="H73" s="13">
        <f t="shared" si="38"/>
        <v>71</v>
      </c>
      <c r="I73" s="13">
        <f t="shared" si="38"/>
        <v>90</v>
      </c>
      <c r="J73" s="13">
        <f t="shared" si="38"/>
        <v>33</v>
      </c>
      <c r="K73" s="14">
        <f t="shared" si="32"/>
        <v>87.307692307692307</v>
      </c>
      <c r="L73" s="14">
        <f t="shared" si="34"/>
        <v>52.692307692307693</v>
      </c>
      <c r="M73" s="14">
        <f t="shared" si="35"/>
        <v>57.353846153846156</v>
      </c>
      <c r="N73" s="14">
        <f t="shared" si="36"/>
        <v>3.6538461538461537</v>
      </c>
      <c r="O73" s="23">
        <f t="shared" si="33"/>
        <v>47.230769230769234</v>
      </c>
    </row>
    <row r="74" spans="1:15" s="6" customFormat="1" ht="15.75" customHeight="1">
      <c r="A74" s="8"/>
      <c r="B74" s="13" t="s">
        <v>12</v>
      </c>
      <c r="C74" s="13" t="s">
        <v>64</v>
      </c>
      <c r="D74" s="13" t="s">
        <v>23</v>
      </c>
      <c r="E74" s="9">
        <v>21</v>
      </c>
      <c r="F74" s="34">
        <f t="shared" si="31"/>
        <v>19</v>
      </c>
      <c r="G74" s="8">
        <v>1</v>
      </c>
      <c r="H74" s="10">
        <v>10</v>
      </c>
      <c r="I74" s="8">
        <v>3</v>
      </c>
      <c r="J74" s="8">
        <v>5</v>
      </c>
      <c r="K74" s="11">
        <f t="shared" si="32"/>
        <v>73.684210526315795</v>
      </c>
      <c r="L74" s="11">
        <f t="shared" si="34"/>
        <v>57.894736842105267</v>
      </c>
      <c r="M74" s="11">
        <f t="shared" si="35"/>
        <v>48.842105263157897</v>
      </c>
      <c r="N74" s="11">
        <f t="shared" si="36"/>
        <v>3.3684210526315788</v>
      </c>
      <c r="O74" s="11">
        <f t="shared" si="33"/>
        <v>47.368421052631582</v>
      </c>
    </row>
    <row r="75" spans="1:15" ht="15.75" customHeight="1">
      <c r="A75" s="8"/>
      <c r="B75" s="13"/>
      <c r="C75" s="13"/>
      <c r="D75" s="13" t="s">
        <v>22</v>
      </c>
      <c r="E75" s="9">
        <v>19</v>
      </c>
      <c r="F75" s="34">
        <f t="shared" si="31"/>
        <v>16</v>
      </c>
      <c r="G75" s="8">
        <v>1</v>
      </c>
      <c r="H75" s="10">
        <v>3</v>
      </c>
      <c r="I75" s="8">
        <v>4</v>
      </c>
      <c r="J75" s="8">
        <v>8</v>
      </c>
      <c r="K75" s="11">
        <f t="shared" si="32"/>
        <v>50</v>
      </c>
      <c r="L75" s="11">
        <f t="shared" si="34"/>
        <v>25</v>
      </c>
      <c r="M75" s="11">
        <f t="shared" si="35"/>
        <v>35.25</v>
      </c>
      <c r="N75" s="11">
        <f t="shared" si="36"/>
        <v>2.8125</v>
      </c>
      <c r="O75" s="11">
        <f t="shared" si="33"/>
        <v>21.25</v>
      </c>
    </row>
    <row r="76" spans="1:15" ht="15.75" customHeight="1">
      <c r="A76" s="8"/>
      <c r="B76" s="13"/>
      <c r="C76" s="13"/>
      <c r="D76" s="13" t="s">
        <v>26</v>
      </c>
      <c r="E76" s="9">
        <v>14</v>
      </c>
      <c r="F76" s="34">
        <f t="shared" si="31"/>
        <v>13</v>
      </c>
      <c r="G76" s="8">
        <v>1</v>
      </c>
      <c r="H76" s="10">
        <v>5</v>
      </c>
      <c r="I76" s="8">
        <v>3</v>
      </c>
      <c r="J76" s="8">
        <v>4</v>
      </c>
      <c r="K76" s="11">
        <f t="shared" si="32"/>
        <v>69.230769230769226</v>
      </c>
      <c r="L76" s="11">
        <f t="shared" si="34"/>
        <v>46.153846153846153</v>
      </c>
      <c r="M76" s="11">
        <f t="shared" si="35"/>
        <v>45.53846153846154</v>
      </c>
      <c r="N76" s="11">
        <f t="shared" si="36"/>
        <v>3.2307692307692308</v>
      </c>
      <c r="O76" s="11">
        <f t="shared" si="33"/>
        <v>38.46153846153846</v>
      </c>
    </row>
    <row r="77" spans="1:15" s="7" customFormat="1" ht="15.75" customHeight="1">
      <c r="A77" s="12"/>
      <c r="B77" s="13"/>
      <c r="C77" s="13"/>
      <c r="D77" s="13"/>
      <c r="E77" s="13">
        <f>SUM(E74:E76)</f>
        <v>54</v>
      </c>
      <c r="F77" s="13">
        <f>SUM(F74:F76)</f>
        <v>48</v>
      </c>
      <c r="G77" s="13">
        <f t="shared" ref="G77:J77" si="39">SUM(G74:G76)</f>
        <v>3</v>
      </c>
      <c r="H77" s="13">
        <f t="shared" si="39"/>
        <v>18</v>
      </c>
      <c r="I77" s="13">
        <f t="shared" si="39"/>
        <v>10</v>
      </c>
      <c r="J77" s="13">
        <f t="shared" si="39"/>
        <v>17</v>
      </c>
      <c r="K77" s="14">
        <f t="shared" si="32"/>
        <v>64.583333333333343</v>
      </c>
      <c r="L77" s="14">
        <f t="shared" si="34"/>
        <v>43.75</v>
      </c>
      <c r="M77" s="14">
        <f t="shared" si="35"/>
        <v>43.416666666666664</v>
      </c>
      <c r="N77" s="14">
        <f t="shared" si="36"/>
        <v>3.1458333333333335</v>
      </c>
      <c r="O77" s="23">
        <f t="shared" si="33"/>
        <v>36.25</v>
      </c>
    </row>
    <row r="78" spans="1:15" s="33" customFormat="1" ht="15.75" customHeight="1">
      <c r="A78" s="30"/>
      <c r="B78" s="13"/>
      <c r="C78" s="13" t="s">
        <v>54</v>
      </c>
      <c r="D78" s="13" t="s">
        <v>35</v>
      </c>
      <c r="E78" s="9">
        <v>15</v>
      </c>
      <c r="F78" s="34">
        <f t="shared" si="31"/>
        <v>8</v>
      </c>
      <c r="G78" s="9">
        <v>0</v>
      </c>
      <c r="H78" s="9">
        <v>1</v>
      </c>
      <c r="I78" s="9">
        <v>4</v>
      </c>
      <c r="J78" s="9">
        <v>3</v>
      </c>
      <c r="K78" s="31">
        <f t="shared" si="32"/>
        <v>62.5</v>
      </c>
      <c r="L78" s="31">
        <f t="shared" si="34"/>
        <v>12.5</v>
      </c>
      <c r="M78" s="31">
        <f t="shared" si="35"/>
        <v>32</v>
      </c>
      <c r="N78" s="31">
        <f t="shared" si="36"/>
        <v>2.75</v>
      </c>
      <c r="O78" s="11">
        <f t="shared" si="33"/>
        <v>10</v>
      </c>
    </row>
    <row r="79" spans="1:15" s="33" customFormat="1" ht="15.75" customHeight="1">
      <c r="A79" s="30"/>
      <c r="B79" s="13" t="s">
        <v>69</v>
      </c>
      <c r="C79" s="13"/>
      <c r="D79" s="13"/>
      <c r="E79" s="9">
        <v>15</v>
      </c>
      <c r="F79" s="34">
        <f t="shared" si="31"/>
        <v>8</v>
      </c>
      <c r="G79" s="9">
        <v>0</v>
      </c>
      <c r="H79" s="9">
        <v>1</v>
      </c>
      <c r="I79" s="9">
        <v>5</v>
      </c>
      <c r="J79" s="9">
        <v>2</v>
      </c>
      <c r="K79" s="31">
        <f t="shared" si="32"/>
        <v>75</v>
      </c>
      <c r="L79" s="31">
        <f t="shared" si="34"/>
        <v>12.5</v>
      </c>
      <c r="M79" s="31">
        <f t="shared" si="35"/>
        <v>34.5</v>
      </c>
      <c r="N79" s="31">
        <f t="shared" si="36"/>
        <v>2.875</v>
      </c>
      <c r="O79" s="11">
        <f t="shared" si="33"/>
        <v>10</v>
      </c>
    </row>
    <row r="80" spans="1:15" s="33" customFormat="1" ht="15.75" customHeight="1">
      <c r="A80" s="30"/>
      <c r="B80" s="13"/>
      <c r="C80" s="13"/>
      <c r="D80" s="13" t="s">
        <v>60</v>
      </c>
      <c r="E80" s="9">
        <v>14</v>
      </c>
      <c r="F80" s="34">
        <f t="shared" si="31"/>
        <v>11</v>
      </c>
      <c r="G80" s="9">
        <v>0</v>
      </c>
      <c r="H80" s="9">
        <v>4</v>
      </c>
      <c r="I80" s="9">
        <v>6</v>
      </c>
      <c r="J80" s="9">
        <v>1</v>
      </c>
      <c r="K80" s="31">
        <f t="shared" si="32"/>
        <v>90.909090909090921</v>
      </c>
      <c r="L80" s="31">
        <f t="shared" si="34"/>
        <v>36.363636363636367</v>
      </c>
      <c r="M80" s="31">
        <f t="shared" si="35"/>
        <v>44.363636363636367</v>
      </c>
      <c r="N80" s="31">
        <f t="shared" si="36"/>
        <v>3.2727272727272729</v>
      </c>
      <c r="O80" s="11">
        <f t="shared" si="33"/>
        <v>29.09090909090909</v>
      </c>
    </row>
    <row r="81" spans="1:15" s="33" customFormat="1" ht="15.75" customHeight="1">
      <c r="A81" s="30"/>
      <c r="B81" s="13" t="s">
        <v>69</v>
      </c>
      <c r="C81" s="13"/>
      <c r="D81" s="13"/>
      <c r="E81" s="9">
        <v>14</v>
      </c>
      <c r="F81" s="34">
        <f t="shared" si="31"/>
        <v>11</v>
      </c>
      <c r="G81" s="9">
        <v>0</v>
      </c>
      <c r="H81" s="9">
        <v>5</v>
      </c>
      <c r="I81" s="9">
        <v>3</v>
      </c>
      <c r="J81" s="9">
        <v>3</v>
      </c>
      <c r="K81" s="31">
        <f t="shared" si="32"/>
        <v>72.727272727272734</v>
      </c>
      <c r="L81" s="31">
        <f t="shared" si="34"/>
        <v>45.45454545454546</v>
      </c>
      <c r="M81" s="31">
        <f t="shared" si="35"/>
        <v>43.272727272727273</v>
      </c>
      <c r="N81" s="31">
        <f t="shared" si="36"/>
        <v>3.1818181818181817</v>
      </c>
      <c r="O81" s="11">
        <f t="shared" si="33"/>
        <v>36.363636363636367</v>
      </c>
    </row>
    <row r="82" spans="1:15" s="7" customFormat="1" ht="15.75" customHeight="1">
      <c r="A82" s="12"/>
      <c r="B82" s="13"/>
      <c r="C82" s="13"/>
      <c r="D82" s="13"/>
      <c r="E82" s="34">
        <f t="shared" si="31"/>
        <v>67</v>
      </c>
      <c r="F82" s="34">
        <f>SUM(F78:F81)</f>
        <v>38</v>
      </c>
      <c r="G82" s="34">
        <f t="shared" ref="G82:J82" si="40">SUM(G78:G81)</f>
        <v>0</v>
      </c>
      <c r="H82" s="34">
        <f t="shared" si="40"/>
        <v>11</v>
      </c>
      <c r="I82" s="34">
        <f t="shared" si="40"/>
        <v>18</v>
      </c>
      <c r="J82" s="34">
        <f t="shared" si="40"/>
        <v>9</v>
      </c>
      <c r="K82" s="14">
        <f t="shared" si="32"/>
        <v>76.31578947368422</v>
      </c>
      <c r="L82" s="14">
        <f t="shared" si="34"/>
        <v>28.947368421052634</v>
      </c>
      <c r="M82" s="14">
        <f t="shared" si="35"/>
        <v>39.368421052631582</v>
      </c>
      <c r="N82" s="14">
        <f t="shared" si="36"/>
        <v>3.0526315789473686</v>
      </c>
      <c r="O82" s="23">
        <f t="shared" si="33"/>
        <v>23.157894736842106</v>
      </c>
    </row>
    <row r="83" spans="1:15" ht="15.75" customHeight="1">
      <c r="A83" s="8"/>
      <c r="B83" s="13"/>
      <c r="C83" s="13" t="s">
        <v>13</v>
      </c>
      <c r="D83" s="13" t="s">
        <v>40</v>
      </c>
      <c r="E83" s="9">
        <v>17</v>
      </c>
      <c r="F83" s="34">
        <f t="shared" si="31"/>
        <v>18</v>
      </c>
      <c r="G83" s="8">
        <v>6</v>
      </c>
      <c r="H83" s="10">
        <v>4</v>
      </c>
      <c r="I83" s="8">
        <v>5</v>
      </c>
      <c r="J83" s="8">
        <v>3</v>
      </c>
      <c r="K83" s="11">
        <f t="shared" si="32"/>
        <v>83.333333333333329</v>
      </c>
      <c r="L83" s="11">
        <f t="shared" si="34"/>
        <v>55.555555555555557</v>
      </c>
      <c r="M83" s="11">
        <f t="shared" si="35"/>
        <v>60.222222222222221</v>
      </c>
      <c r="N83" s="11">
        <f t="shared" si="36"/>
        <v>3.7222222222222223</v>
      </c>
      <c r="O83" s="11">
        <f t="shared" si="33"/>
        <v>51.111111111111114</v>
      </c>
    </row>
    <row r="84" spans="1:15" ht="15.75" customHeight="1">
      <c r="A84" s="8"/>
      <c r="B84" s="13"/>
      <c r="C84" s="13"/>
      <c r="D84" s="13" t="s">
        <v>29</v>
      </c>
      <c r="E84" s="9">
        <v>15</v>
      </c>
      <c r="F84" s="34">
        <f t="shared" si="31"/>
        <v>14</v>
      </c>
      <c r="G84" s="8">
        <v>2</v>
      </c>
      <c r="H84" s="10">
        <v>4</v>
      </c>
      <c r="I84" s="8">
        <v>6</v>
      </c>
      <c r="J84" s="8">
        <v>2</v>
      </c>
      <c r="K84" s="11">
        <f t="shared" si="32"/>
        <v>85.714285714285722</v>
      </c>
      <c r="L84" s="11">
        <f t="shared" si="34"/>
        <v>42.857142857142861</v>
      </c>
      <c r="M84" s="11">
        <f t="shared" si="35"/>
        <v>50.285714285714285</v>
      </c>
      <c r="N84" s="11">
        <f t="shared" si="36"/>
        <v>3.4285714285714284</v>
      </c>
      <c r="O84" s="11">
        <f t="shared" si="33"/>
        <v>37.142857142857146</v>
      </c>
    </row>
    <row r="85" spans="1:15" s="6" customFormat="1" ht="15.75" customHeight="1">
      <c r="A85" s="8"/>
      <c r="B85" s="13"/>
      <c r="C85" s="13"/>
      <c r="D85" s="13" t="s">
        <v>41</v>
      </c>
      <c r="E85" s="9">
        <v>12</v>
      </c>
      <c r="F85" s="34">
        <f t="shared" si="31"/>
        <v>10</v>
      </c>
      <c r="G85" s="8">
        <v>0</v>
      </c>
      <c r="H85" s="10">
        <v>3</v>
      </c>
      <c r="I85" s="8">
        <v>4</v>
      </c>
      <c r="J85" s="8">
        <v>3</v>
      </c>
      <c r="K85" s="11">
        <f t="shared" si="32"/>
        <v>70</v>
      </c>
      <c r="L85" s="11">
        <f t="shared" si="34"/>
        <v>30</v>
      </c>
      <c r="M85" s="11">
        <f t="shared" si="35"/>
        <v>38.4</v>
      </c>
      <c r="N85" s="11">
        <f t="shared" si="36"/>
        <v>3</v>
      </c>
      <c r="O85" s="11">
        <f t="shared" si="33"/>
        <v>24</v>
      </c>
    </row>
    <row r="86" spans="1:15" ht="15.75" customHeight="1">
      <c r="A86" s="8"/>
      <c r="B86" s="13"/>
      <c r="C86" s="13"/>
      <c r="D86" s="13" t="s">
        <v>32</v>
      </c>
      <c r="E86" s="9">
        <v>14</v>
      </c>
      <c r="F86" s="34">
        <f t="shared" si="31"/>
        <v>13</v>
      </c>
      <c r="G86" s="8">
        <v>1</v>
      </c>
      <c r="H86" s="10">
        <v>5</v>
      </c>
      <c r="I86" s="8">
        <v>5</v>
      </c>
      <c r="J86" s="8">
        <v>2</v>
      </c>
      <c r="K86" s="11">
        <f t="shared" si="32"/>
        <v>84.615384615384613</v>
      </c>
      <c r="L86" s="11">
        <f t="shared" si="34"/>
        <v>46.153846153846153</v>
      </c>
      <c r="M86" s="11">
        <f t="shared" si="35"/>
        <v>48.615384615384613</v>
      </c>
      <c r="N86" s="11">
        <f t="shared" si="36"/>
        <v>3.3846153846153846</v>
      </c>
      <c r="O86" s="11">
        <f t="shared" si="33"/>
        <v>38.46153846153846</v>
      </c>
    </row>
    <row r="87" spans="1:15" ht="15.75" customHeight="1">
      <c r="A87" s="8"/>
      <c r="B87" s="13"/>
      <c r="C87" s="13"/>
      <c r="D87" s="13" t="s">
        <v>27</v>
      </c>
      <c r="E87" s="9">
        <v>15</v>
      </c>
      <c r="F87" s="34">
        <f t="shared" si="31"/>
        <v>14</v>
      </c>
      <c r="G87" s="8">
        <v>2</v>
      </c>
      <c r="H87" s="10">
        <v>4</v>
      </c>
      <c r="I87" s="8">
        <v>6</v>
      </c>
      <c r="J87" s="8">
        <v>2</v>
      </c>
      <c r="K87" s="11">
        <f t="shared" si="32"/>
        <v>85.714285714285722</v>
      </c>
      <c r="L87" s="11">
        <f t="shared" si="34"/>
        <v>42.857142857142861</v>
      </c>
      <c r="M87" s="11">
        <f t="shared" si="35"/>
        <v>50.285714285714285</v>
      </c>
      <c r="N87" s="11">
        <f t="shared" si="36"/>
        <v>3.4285714285714284</v>
      </c>
      <c r="O87" s="11">
        <f t="shared" si="33"/>
        <v>37.142857142857146</v>
      </c>
    </row>
    <row r="88" spans="1:15" ht="15.75" customHeight="1">
      <c r="A88" s="8"/>
      <c r="B88" s="13"/>
      <c r="C88" s="13"/>
      <c r="D88" s="13" t="s">
        <v>56</v>
      </c>
      <c r="E88" s="9">
        <v>20</v>
      </c>
      <c r="F88" s="34">
        <f t="shared" si="31"/>
        <v>19</v>
      </c>
      <c r="G88" s="8">
        <v>3</v>
      </c>
      <c r="H88" s="10">
        <v>5</v>
      </c>
      <c r="I88" s="8">
        <v>8</v>
      </c>
      <c r="J88" s="8">
        <v>3</v>
      </c>
      <c r="K88" s="11">
        <f t="shared" si="32"/>
        <v>84.21052631578948</v>
      </c>
      <c r="L88" s="11">
        <f t="shared" si="34"/>
        <v>42.10526315789474</v>
      </c>
      <c r="M88" s="11">
        <f t="shared" si="35"/>
        <v>50.315789473684212</v>
      </c>
      <c r="N88" s="11">
        <f t="shared" si="36"/>
        <v>3.4210526315789473</v>
      </c>
      <c r="O88" s="11">
        <f t="shared" si="33"/>
        <v>36.842105263157897</v>
      </c>
    </row>
    <row r="89" spans="1:15" ht="15.75" customHeight="1">
      <c r="A89" s="8"/>
      <c r="B89" s="13"/>
      <c r="C89" s="13"/>
      <c r="D89" s="13">
        <v>11</v>
      </c>
      <c r="E89" s="9">
        <v>16</v>
      </c>
      <c r="F89" s="34">
        <f t="shared" si="31"/>
        <v>14</v>
      </c>
      <c r="G89" s="8">
        <v>2</v>
      </c>
      <c r="H89" s="10">
        <v>5</v>
      </c>
      <c r="I89" s="8">
        <v>6</v>
      </c>
      <c r="J89" s="8">
        <v>1</v>
      </c>
      <c r="K89" s="11">
        <f t="shared" si="32"/>
        <v>92.857142857142861</v>
      </c>
      <c r="L89" s="11">
        <f t="shared" si="34"/>
        <v>50</v>
      </c>
      <c r="M89" s="11">
        <f t="shared" si="35"/>
        <v>53.714285714285715</v>
      </c>
      <c r="N89" s="11">
        <f t="shared" si="36"/>
        <v>3.5714285714285716</v>
      </c>
      <c r="O89" s="11">
        <f t="shared" si="33"/>
        <v>42.857142857142854</v>
      </c>
    </row>
    <row r="90" spans="1:15" s="7" customFormat="1" ht="15.75" customHeight="1">
      <c r="A90" s="12"/>
      <c r="B90" s="13"/>
      <c r="C90" s="13"/>
      <c r="D90" s="13"/>
      <c r="E90" s="13">
        <f>SUM(E83:E89)</f>
        <v>109</v>
      </c>
      <c r="F90" s="13">
        <f>SUM(F83:F89)</f>
        <v>102</v>
      </c>
      <c r="G90" s="13">
        <f t="shared" ref="G90:J90" si="41">SUM(G83:G89)</f>
        <v>16</v>
      </c>
      <c r="H90" s="13">
        <f t="shared" si="41"/>
        <v>30</v>
      </c>
      <c r="I90" s="13">
        <f t="shared" si="41"/>
        <v>40</v>
      </c>
      <c r="J90" s="13">
        <f t="shared" si="41"/>
        <v>16</v>
      </c>
      <c r="K90" s="14">
        <f t="shared" si="32"/>
        <v>84.313725490196077</v>
      </c>
      <c r="L90" s="14">
        <f t="shared" si="34"/>
        <v>45.098039215686271</v>
      </c>
      <c r="M90" s="14">
        <f t="shared" si="35"/>
        <v>51.137254901960787</v>
      </c>
      <c r="N90" s="14">
        <f t="shared" si="36"/>
        <v>3.4509803921568629</v>
      </c>
      <c r="O90" s="23">
        <f t="shared" si="33"/>
        <v>39.215686274509807</v>
      </c>
    </row>
    <row r="91" spans="1:15" ht="15.75" customHeight="1">
      <c r="A91" s="8"/>
      <c r="B91" s="13"/>
      <c r="C91" s="13" t="s">
        <v>44</v>
      </c>
      <c r="D91" s="13" t="s">
        <v>33</v>
      </c>
      <c r="E91" s="9">
        <v>17</v>
      </c>
      <c r="F91" s="34">
        <f t="shared" si="31"/>
        <v>17</v>
      </c>
      <c r="G91" s="8">
        <v>3</v>
      </c>
      <c r="H91" s="10">
        <v>3</v>
      </c>
      <c r="I91" s="8">
        <v>8</v>
      </c>
      <c r="J91" s="8">
        <v>3</v>
      </c>
      <c r="K91" s="11">
        <f t="shared" si="32"/>
        <v>82.352941176470594</v>
      </c>
      <c r="L91" s="11">
        <f t="shared" si="34"/>
        <v>35.294117647058826</v>
      </c>
      <c r="M91" s="11">
        <f t="shared" si="35"/>
        <v>48.705882352941174</v>
      </c>
      <c r="N91" s="11">
        <f t="shared" si="36"/>
        <v>3.3529411764705883</v>
      </c>
      <c r="O91" s="11">
        <f t="shared" si="33"/>
        <v>31.764705882352942</v>
      </c>
    </row>
    <row r="92" spans="1:15" s="6" customFormat="1" ht="15.75" customHeight="1">
      <c r="A92" s="8"/>
      <c r="B92" s="13"/>
      <c r="C92" s="13"/>
      <c r="D92" s="13" t="s">
        <v>30</v>
      </c>
      <c r="E92" s="9">
        <v>17</v>
      </c>
      <c r="F92" s="34">
        <f t="shared" si="31"/>
        <v>15</v>
      </c>
      <c r="G92" s="8">
        <v>0</v>
      </c>
      <c r="H92" s="10">
        <v>6</v>
      </c>
      <c r="I92" s="8">
        <v>5</v>
      </c>
      <c r="J92" s="8">
        <v>4</v>
      </c>
      <c r="K92" s="11">
        <f t="shared" si="32"/>
        <v>73.333333333333343</v>
      </c>
      <c r="L92" s="11">
        <f t="shared" si="34"/>
        <v>40</v>
      </c>
      <c r="M92" s="11">
        <f t="shared" si="35"/>
        <v>41.866666666666667</v>
      </c>
      <c r="N92" s="11">
        <f t="shared" si="36"/>
        <v>3.1333333333333333</v>
      </c>
      <c r="O92" s="11">
        <f t="shared" si="33"/>
        <v>32</v>
      </c>
    </row>
    <row r="93" spans="1:15" ht="15.75" customHeight="1">
      <c r="A93" s="8"/>
      <c r="B93" s="13"/>
      <c r="C93" s="13"/>
      <c r="D93" s="13" t="s">
        <v>25</v>
      </c>
      <c r="E93" s="9">
        <v>16</v>
      </c>
      <c r="F93" s="34">
        <f t="shared" si="31"/>
        <v>15</v>
      </c>
      <c r="G93" s="8">
        <v>0</v>
      </c>
      <c r="H93" s="10">
        <v>7</v>
      </c>
      <c r="I93" s="8">
        <v>5</v>
      </c>
      <c r="J93" s="8">
        <v>3</v>
      </c>
      <c r="K93" s="11">
        <f t="shared" si="32"/>
        <v>80</v>
      </c>
      <c r="L93" s="11">
        <f t="shared" si="34"/>
        <v>46.666666666666671</v>
      </c>
      <c r="M93" s="11">
        <f t="shared" si="35"/>
        <v>45.06666666666667</v>
      </c>
      <c r="N93" s="11">
        <f t="shared" si="36"/>
        <v>3.2666666666666666</v>
      </c>
      <c r="O93" s="11">
        <f t="shared" si="33"/>
        <v>37.333333333333336</v>
      </c>
    </row>
    <row r="94" spans="1:15" ht="15.75" customHeight="1">
      <c r="A94" s="8"/>
      <c r="B94" s="13"/>
      <c r="C94" s="13"/>
      <c r="D94" s="13" t="s">
        <v>24</v>
      </c>
      <c r="E94" s="9">
        <v>16</v>
      </c>
      <c r="F94" s="34">
        <f t="shared" si="31"/>
        <v>12</v>
      </c>
      <c r="G94" s="8">
        <v>3</v>
      </c>
      <c r="H94" s="10">
        <v>4</v>
      </c>
      <c r="I94" s="8">
        <v>4</v>
      </c>
      <c r="J94" s="8">
        <v>1</v>
      </c>
      <c r="K94" s="11">
        <v>91.666666666666671</v>
      </c>
      <c r="L94" s="11">
        <v>41.666666666666671</v>
      </c>
      <c r="M94" s="11">
        <v>49</v>
      </c>
      <c r="N94" s="11">
        <v>3.4166666666666665</v>
      </c>
      <c r="O94" s="11">
        <v>35</v>
      </c>
    </row>
    <row r="95" spans="1:15" ht="15.75" customHeight="1">
      <c r="A95" s="8"/>
      <c r="B95" s="13"/>
      <c r="C95" s="13"/>
      <c r="D95" s="13" t="s">
        <v>58</v>
      </c>
      <c r="E95" s="9">
        <v>15</v>
      </c>
      <c r="F95" s="34">
        <f t="shared" si="31"/>
        <v>13</v>
      </c>
      <c r="G95" s="8">
        <v>0</v>
      </c>
      <c r="H95" s="10">
        <v>2</v>
      </c>
      <c r="I95" s="8">
        <v>8</v>
      </c>
      <c r="J95" s="8">
        <v>3</v>
      </c>
      <c r="K95" s="11">
        <f t="shared" si="32"/>
        <v>76.92307692307692</v>
      </c>
      <c r="L95" s="11">
        <f t="shared" si="34"/>
        <v>15.384615384615385</v>
      </c>
      <c r="M95" s="11">
        <f t="shared" si="35"/>
        <v>35.692307692307693</v>
      </c>
      <c r="N95" s="11">
        <f t="shared" si="36"/>
        <v>2.9230769230769229</v>
      </c>
      <c r="O95" s="11">
        <f t="shared" si="33"/>
        <v>12.307692307692308</v>
      </c>
    </row>
    <row r="96" spans="1:15" ht="15.75" customHeight="1">
      <c r="A96" s="8"/>
      <c r="B96" s="13"/>
      <c r="C96" s="13"/>
      <c r="D96" s="13">
        <v>10</v>
      </c>
      <c r="E96" s="9">
        <v>18</v>
      </c>
      <c r="F96" s="34">
        <f t="shared" si="31"/>
        <v>16</v>
      </c>
      <c r="G96" s="8">
        <v>5</v>
      </c>
      <c r="H96" s="10">
        <v>4</v>
      </c>
      <c r="I96" s="8">
        <v>7</v>
      </c>
      <c r="J96" s="8">
        <v>0</v>
      </c>
      <c r="K96" s="11">
        <f t="shared" si="32"/>
        <v>100</v>
      </c>
      <c r="L96" s="11">
        <f t="shared" si="34"/>
        <v>56.25</v>
      </c>
      <c r="M96" s="11">
        <f t="shared" si="35"/>
        <v>63</v>
      </c>
      <c r="N96" s="11">
        <f t="shared" si="36"/>
        <v>3.875</v>
      </c>
      <c r="O96" s="11">
        <f t="shared" si="33"/>
        <v>51.25</v>
      </c>
    </row>
    <row r="97" spans="1:15" s="7" customFormat="1" ht="15.75" customHeight="1">
      <c r="A97" s="12"/>
      <c r="B97" s="13"/>
      <c r="C97" s="13"/>
      <c r="D97" s="13"/>
      <c r="E97" s="13">
        <f t="shared" ref="E97:J97" si="42">SUM(E91:E96)</f>
        <v>99</v>
      </c>
      <c r="F97" s="13">
        <f t="shared" si="42"/>
        <v>88</v>
      </c>
      <c r="G97" s="13">
        <f t="shared" si="42"/>
        <v>11</v>
      </c>
      <c r="H97" s="13">
        <f t="shared" si="42"/>
        <v>26</v>
      </c>
      <c r="I97" s="13">
        <f t="shared" si="42"/>
        <v>37</v>
      </c>
      <c r="J97" s="13">
        <f t="shared" si="42"/>
        <v>14</v>
      </c>
      <c r="K97" s="14">
        <f t="shared" si="32"/>
        <v>84.090909090909093</v>
      </c>
      <c r="L97" s="14">
        <f t="shared" si="34"/>
        <v>42.045454545454547</v>
      </c>
      <c r="M97" s="14">
        <f t="shared" si="35"/>
        <v>49.090909090909093</v>
      </c>
      <c r="N97" s="14">
        <f t="shared" si="36"/>
        <v>3.3863636363636362</v>
      </c>
      <c r="O97" s="23">
        <f t="shared" si="33"/>
        <v>36.136363636363633</v>
      </c>
    </row>
    <row r="98" spans="1:15" s="6" customFormat="1" ht="15.75" customHeight="1">
      <c r="A98" s="8"/>
      <c r="B98" s="13"/>
      <c r="C98" s="13" t="s">
        <v>14</v>
      </c>
      <c r="D98" s="13" t="s">
        <v>36</v>
      </c>
      <c r="E98" s="9">
        <v>18</v>
      </c>
      <c r="F98" s="34">
        <f>G98+H98+I98+J98</f>
        <v>13</v>
      </c>
      <c r="G98" s="8">
        <v>1</v>
      </c>
      <c r="H98" s="10">
        <v>2</v>
      </c>
      <c r="I98" s="8">
        <v>8</v>
      </c>
      <c r="J98" s="8">
        <v>2</v>
      </c>
      <c r="K98" s="11">
        <f t="shared" si="32"/>
        <v>84.615384615384613</v>
      </c>
      <c r="L98" s="11">
        <f t="shared" si="34"/>
        <v>23.076923076923077</v>
      </c>
      <c r="M98" s="11">
        <f t="shared" si="35"/>
        <v>42.153846153846153</v>
      </c>
      <c r="N98" s="11">
        <f t="shared" si="36"/>
        <v>3.1538461538461537</v>
      </c>
      <c r="O98" s="11">
        <f t="shared" si="33"/>
        <v>20</v>
      </c>
    </row>
    <row r="99" spans="1:15" s="7" customFormat="1" ht="15.75" customHeight="1">
      <c r="A99" s="12"/>
      <c r="B99" s="13"/>
      <c r="C99" s="13"/>
      <c r="D99" s="13"/>
      <c r="E99" s="13">
        <f>E98+E97+E90+E82+E77</f>
        <v>347</v>
      </c>
      <c r="F99" s="13">
        <f t="shared" ref="F99:J99" si="43">F98+F97+F90+F82+F77</f>
        <v>289</v>
      </c>
      <c r="G99" s="13">
        <f t="shared" si="43"/>
        <v>31</v>
      </c>
      <c r="H99" s="13">
        <f t="shared" si="43"/>
        <v>87</v>
      </c>
      <c r="I99" s="13">
        <f t="shared" si="43"/>
        <v>113</v>
      </c>
      <c r="J99" s="13">
        <f t="shared" si="43"/>
        <v>58</v>
      </c>
      <c r="K99" s="14">
        <f t="shared" si="32"/>
        <v>79.930795847750858</v>
      </c>
      <c r="L99" s="14">
        <f t="shared" si="34"/>
        <v>40.830449826989614</v>
      </c>
      <c r="M99" s="14">
        <f t="shared" si="35"/>
        <v>47.280276816608996</v>
      </c>
      <c r="N99" s="14">
        <f t="shared" si="36"/>
        <v>3.3148788927335642</v>
      </c>
      <c r="O99" s="23">
        <f t="shared" si="33"/>
        <v>34.80968858131488</v>
      </c>
    </row>
    <row r="100" spans="1:15" ht="15.75" customHeight="1">
      <c r="A100" s="8"/>
      <c r="B100" s="13" t="s">
        <v>20</v>
      </c>
      <c r="C100" s="13"/>
      <c r="D100" s="13" t="s">
        <v>32</v>
      </c>
      <c r="E100" s="9">
        <v>14</v>
      </c>
      <c r="F100" s="34">
        <f t="shared" si="31"/>
        <v>13</v>
      </c>
      <c r="G100" s="8">
        <v>3</v>
      </c>
      <c r="H100" s="10">
        <v>5</v>
      </c>
      <c r="I100" s="8">
        <v>5</v>
      </c>
      <c r="J100" s="8">
        <v>0</v>
      </c>
      <c r="K100" s="31">
        <f>100/F100*(G100+H100+I100)</f>
        <v>100</v>
      </c>
      <c r="L100" s="31">
        <f t="shared" si="34"/>
        <v>61.53846153846154</v>
      </c>
      <c r="M100" s="31">
        <f t="shared" si="35"/>
        <v>61.53846153846154</v>
      </c>
      <c r="N100" s="31">
        <f t="shared" si="36"/>
        <v>3.8461538461538463</v>
      </c>
      <c r="O100" s="11">
        <f t="shared" si="33"/>
        <v>53.846153846153847</v>
      </c>
    </row>
    <row r="101" spans="1:15" s="6" customFormat="1" ht="15.75" customHeight="1">
      <c r="A101" s="8"/>
      <c r="B101" s="13"/>
      <c r="C101" s="13"/>
      <c r="D101" s="13" t="s">
        <v>27</v>
      </c>
      <c r="E101" s="9">
        <v>14</v>
      </c>
      <c r="F101" s="34">
        <f t="shared" si="31"/>
        <v>11</v>
      </c>
      <c r="G101" s="8">
        <v>0</v>
      </c>
      <c r="H101" s="10">
        <v>5</v>
      </c>
      <c r="I101" s="8">
        <v>6</v>
      </c>
      <c r="J101" s="8">
        <v>0</v>
      </c>
      <c r="K101" s="31">
        <f>100/F101*(G101+H101+I101)</f>
        <v>100.00000000000001</v>
      </c>
      <c r="L101" s="31">
        <f t="shared" si="34"/>
        <v>45.45454545454546</v>
      </c>
      <c r="M101" s="31">
        <f t="shared" si="35"/>
        <v>48.727272727272727</v>
      </c>
      <c r="N101" s="31">
        <f t="shared" si="36"/>
        <v>3.4545454545454546</v>
      </c>
      <c r="O101" s="11">
        <f t="shared" si="33"/>
        <v>36.363636363636367</v>
      </c>
    </row>
    <row r="102" spans="1:15" ht="15.75" customHeight="1">
      <c r="A102" s="8"/>
      <c r="B102" s="13"/>
      <c r="C102" s="13"/>
      <c r="D102" s="13" t="s">
        <v>35</v>
      </c>
      <c r="E102" s="9">
        <v>15</v>
      </c>
      <c r="F102" s="34">
        <f>G102+H102+I102+J102</f>
        <v>11</v>
      </c>
      <c r="G102" s="8">
        <v>1</v>
      </c>
      <c r="H102" s="10">
        <v>4</v>
      </c>
      <c r="I102" s="8">
        <v>5</v>
      </c>
      <c r="J102" s="8">
        <v>1</v>
      </c>
      <c r="K102" s="31">
        <f t="shared" ref="K102:K113" si="44">100/F102*(G102+H102+I102)</f>
        <v>90.909090909090921</v>
      </c>
      <c r="L102" s="31">
        <f t="shared" si="34"/>
        <v>45.45454545454546</v>
      </c>
      <c r="M102" s="31">
        <f t="shared" si="35"/>
        <v>50.18181818181818</v>
      </c>
      <c r="N102" s="31">
        <f t="shared" si="36"/>
        <v>3.4545454545454546</v>
      </c>
      <c r="O102" s="11">
        <f t="shared" si="33"/>
        <v>38.18181818181818</v>
      </c>
    </row>
    <row r="103" spans="1:15" ht="15.75" customHeight="1">
      <c r="A103" s="8"/>
      <c r="B103" s="13"/>
      <c r="C103" s="13"/>
      <c r="D103" s="13" t="s">
        <v>60</v>
      </c>
      <c r="E103" s="9">
        <v>14</v>
      </c>
      <c r="F103" s="34">
        <f>G103+H103+I103+J103</f>
        <v>12</v>
      </c>
      <c r="G103" s="8">
        <v>0</v>
      </c>
      <c r="H103" s="10">
        <v>4</v>
      </c>
      <c r="I103" s="8">
        <v>7</v>
      </c>
      <c r="J103" s="8">
        <v>1</v>
      </c>
      <c r="K103" s="31">
        <f t="shared" si="44"/>
        <v>91.666666666666671</v>
      </c>
      <c r="L103" s="31">
        <f t="shared" si="34"/>
        <v>33.333333333333336</v>
      </c>
      <c r="M103" s="31">
        <f t="shared" si="35"/>
        <v>43.666666666666664</v>
      </c>
      <c r="N103" s="31">
        <f t="shared" si="36"/>
        <v>3.25</v>
      </c>
      <c r="O103" s="11">
        <f t="shared" si="33"/>
        <v>26.666666666666668</v>
      </c>
    </row>
    <row r="104" spans="1:15" ht="15.75" customHeight="1">
      <c r="A104" s="8"/>
      <c r="B104" s="13"/>
      <c r="C104" s="13"/>
      <c r="D104" s="13" t="s">
        <v>33</v>
      </c>
      <c r="E104" s="9">
        <v>17</v>
      </c>
      <c r="F104" s="34">
        <f t="shared" si="31"/>
        <v>17</v>
      </c>
      <c r="G104" s="8">
        <v>2</v>
      </c>
      <c r="H104" s="10">
        <v>7</v>
      </c>
      <c r="I104" s="8">
        <v>7</v>
      </c>
      <c r="J104" s="8">
        <v>1</v>
      </c>
      <c r="K104" s="31">
        <f t="shared" si="44"/>
        <v>94.117647058823536</v>
      </c>
      <c r="L104" s="31">
        <f t="shared" si="34"/>
        <v>52.941176470588239</v>
      </c>
      <c r="M104" s="31">
        <f t="shared" si="35"/>
        <v>53.882352941176471</v>
      </c>
      <c r="N104" s="31">
        <f t="shared" si="36"/>
        <v>3.5882352941176472</v>
      </c>
      <c r="O104" s="11">
        <f t="shared" si="33"/>
        <v>44.705882352941174</v>
      </c>
    </row>
    <row r="105" spans="1:15" ht="15.75" customHeight="1">
      <c r="A105" s="8"/>
      <c r="B105" s="13"/>
      <c r="C105" s="13"/>
      <c r="D105" s="13" t="s">
        <v>36</v>
      </c>
      <c r="E105" s="9">
        <v>17</v>
      </c>
      <c r="F105" s="34">
        <f t="shared" si="31"/>
        <v>13</v>
      </c>
      <c r="G105" s="8">
        <v>4</v>
      </c>
      <c r="H105" s="10">
        <v>4</v>
      </c>
      <c r="I105" s="8">
        <v>4</v>
      </c>
      <c r="J105" s="8">
        <v>1</v>
      </c>
      <c r="K105" s="31">
        <f t="shared" si="44"/>
        <v>92.307692307692307</v>
      </c>
      <c r="L105" s="31">
        <f t="shared" si="34"/>
        <v>61.53846153846154</v>
      </c>
      <c r="M105" s="31">
        <f t="shared" si="35"/>
        <v>62.769230769230766</v>
      </c>
      <c r="N105" s="31">
        <f t="shared" si="36"/>
        <v>3.8461538461538463</v>
      </c>
      <c r="O105" s="11">
        <f t="shared" si="33"/>
        <v>55.384615384615387</v>
      </c>
    </row>
    <row r="106" spans="1:15" ht="15.75" customHeight="1">
      <c r="A106" s="8"/>
      <c r="B106" s="13"/>
      <c r="C106" s="13"/>
      <c r="D106" s="13" t="s">
        <v>30</v>
      </c>
      <c r="E106" s="9">
        <v>16</v>
      </c>
      <c r="F106" s="34">
        <f t="shared" si="31"/>
        <v>15</v>
      </c>
      <c r="G106" s="8">
        <v>1</v>
      </c>
      <c r="H106" s="10">
        <v>4</v>
      </c>
      <c r="I106" s="8">
        <v>9</v>
      </c>
      <c r="J106" s="8">
        <v>1</v>
      </c>
      <c r="K106" s="31">
        <f t="shared" si="44"/>
        <v>93.333333333333343</v>
      </c>
      <c r="L106" s="31">
        <f t="shared" si="34"/>
        <v>33.333333333333336</v>
      </c>
      <c r="M106" s="31">
        <f t="shared" si="35"/>
        <v>46.4</v>
      </c>
      <c r="N106" s="31">
        <f t="shared" si="36"/>
        <v>3.3333333333333335</v>
      </c>
      <c r="O106" s="11">
        <f t="shared" si="33"/>
        <v>28</v>
      </c>
    </row>
    <row r="107" spans="1:15" ht="15.75" customHeight="1">
      <c r="A107" s="8"/>
      <c r="B107" s="13"/>
      <c r="C107" s="13"/>
      <c r="D107" s="13" t="s">
        <v>25</v>
      </c>
      <c r="E107" s="9">
        <v>16</v>
      </c>
      <c r="F107" s="34">
        <f t="shared" si="31"/>
        <v>15</v>
      </c>
      <c r="G107" s="8">
        <v>4</v>
      </c>
      <c r="H107" s="10">
        <v>5</v>
      </c>
      <c r="I107" s="8">
        <v>5</v>
      </c>
      <c r="J107" s="8">
        <v>1</v>
      </c>
      <c r="K107" s="31">
        <f>100/F107*(G107+H107+I107)</f>
        <v>93.333333333333343</v>
      </c>
      <c r="L107" s="31">
        <f t="shared" si="34"/>
        <v>60</v>
      </c>
      <c r="M107" s="31">
        <f t="shared" si="35"/>
        <v>61.06666666666667</v>
      </c>
      <c r="N107" s="31">
        <f t="shared" si="36"/>
        <v>3.8</v>
      </c>
      <c r="O107" s="11">
        <f t="shared" si="33"/>
        <v>53.333333333333336</v>
      </c>
    </row>
    <row r="108" spans="1:15" ht="15.75" customHeight="1">
      <c r="A108" s="8"/>
      <c r="B108" s="13"/>
      <c r="C108" s="13"/>
      <c r="D108" s="13" t="s">
        <v>24</v>
      </c>
      <c r="E108" s="9">
        <v>16</v>
      </c>
      <c r="F108" s="34">
        <f t="shared" si="31"/>
        <v>12</v>
      </c>
      <c r="G108" s="8">
        <v>2</v>
      </c>
      <c r="H108" s="10">
        <v>4</v>
      </c>
      <c r="I108" s="8">
        <v>5</v>
      </c>
      <c r="J108" s="8">
        <v>1</v>
      </c>
      <c r="K108" s="31">
        <f t="shared" si="44"/>
        <v>91.666666666666671</v>
      </c>
      <c r="L108" s="31">
        <f t="shared" si="34"/>
        <v>50</v>
      </c>
      <c r="M108" s="31">
        <f t="shared" si="35"/>
        <v>54.333333333333336</v>
      </c>
      <c r="N108" s="31">
        <f t="shared" si="36"/>
        <v>3.5833333333333335</v>
      </c>
      <c r="O108" s="11">
        <f t="shared" si="33"/>
        <v>43.333333333333336</v>
      </c>
    </row>
    <row r="109" spans="1:15" ht="15.75" customHeight="1">
      <c r="A109" s="8"/>
      <c r="B109" s="13"/>
      <c r="C109" s="13"/>
      <c r="D109" s="13" t="s">
        <v>56</v>
      </c>
      <c r="E109" s="9">
        <v>20</v>
      </c>
      <c r="F109" s="34">
        <f t="shared" si="31"/>
        <v>16</v>
      </c>
      <c r="G109" s="8">
        <v>2</v>
      </c>
      <c r="H109" s="10">
        <v>6</v>
      </c>
      <c r="I109" s="8">
        <v>7</v>
      </c>
      <c r="J109" s="8">
        <v>1</v>
      </c>
      <c r="K109" s="31">
        <f t="shared" si="44"/>
        <v>93.75</v>
      </c>
      <c r="L109" s="31">
        <f t="shared" si="34"/>
        <v>50</v>
      </c>
      <c r="M109" s="31">
        <f t="shared" si="35"/>
        <v>53.25</v>
      </c>
      <c r="N109" s="31">
        <f t="shared" si="36"/>
        <v>3.5625</v>
      </c>
      <c r="O109" s="11">
        <f t="shared" si="33"/>
        <v>42.5</v>
      </c>
    </row>
    <row r="110" spans="1:15" ht="15.75" customHeight="1">
      <c r="A110" s="8"/>
      <c r="B110" s="13"/>
      <c r="C110" s="13"/>
      <c r="D110" s="13" t="s">
        <v>58</v>
      </c>
      <c r="E110" s="9">
        <v>15</v>
      </c>
      <c r="F110" s="34">
        <f t="shared" si="31"/>
        <v>13</v>
      </c>
      <c r="G110" s="8">
        <v>0</v>
      </c>
      <c r="H110" s="10">
        <v>3</v>
      </c>
      <c r="I110" s="8">
        <v>9</v>
      </c>
      <c r="J110" s="8">
        <v>1</v>
      </c>
      <c r="K110" s="31">
        <f t="shared" si="44"/>
        <v>92.307692307692307</v>
      </c>
      <c r="L110" s="31">
        <f t="shared" si="34"/>
        <v>23.076923076923077</v>
      </c>
      <c r="M110" s="31">
        <f t="shared" si="35"/>
        <v>40.92307692307692</v>
      </c>
      <c r="N110" s="31">
        <f t="shared" si="36"/>
        <v>3.1538461538461537</v>
      </c>
      <c r="O110" s="11">
        <f t="shared" si="33"/>
        <v>18.46153846153846</v>
      </c>
    </row>
    <row r="111" spans="1:15" ht="15.75" customHeight="1">
      <c r="A111" s="8"/>
      <c r="B111" s="13"/>
      <c r="C111" s="13"/>
      <c r="D111" s="13">
        <v>10</v>
      </c>
      <c r="E111" s="9">
        <v>18</v>
      </c>
      <c r="F111" s="34">
        <f t="shared" si="31"/>
        <v>12</v>
      </c>
      <c r="G111" s="8">
        <v>4</v>
      </c>
      <c r="H111" s="10">
        <v>3</v>
      </c>
      <c r="I111" s="8">
        <v>5</v>
      </c>
      <c r="J111" s="8">
        <v>0</v>
      </c>
      <c r="K111" s="31">
        <f t="shared" si="44"/>
        <v>100</v>
      </c>
      <c r="L111" s="31">
        <f t="shared" si="34"/>
        <v>58.333333333333336</v>
      </c>
      <c r="M111" s="31">
        <f t="shared" si="35"/>
        <v>64.333333333333329</v>
      </c>
      <c r="N111" s="31">
        <f t="shared" si="36"/>
        <v>3.9166666666666665</v>
      </c>
      <c r="O111" s="11">
        <f t="shared" si="33"/>
        <v>53.333333333333336</v>
      </c>
    </row>
    <row r="112" spans="1:15" ht="15.75" customHeight="1">
      <c r="A112" s="8"/>
      <c r="B112" s="13"/>
      <c r="C112" s="13"/>
      <c r="D112" s="13">
        <v>11</v>
      </c>
      <c r="E112" s="9">
        <v>16</v>
      </c>
      <c r="F112" s="34">
        <f t="shared" si="31"/>
        <v>14</v>
      </c>
      <c r="G112" s="8">
        <v>2</v>
      </c>
      <c r="H112" s="10">
        <v>6</v>
      </c>
      <c r="I112" s="8">
        <v>6</v>
      </c>
      <c r="J112" s="8">
        <v>0</v>
      </c>
      <c r="K112" s="31">
        <f t="shared" si="44"/>
        <v>100</v>
      </c>
      <c r="L112" s="31">
        <f t="shared" si="34"/>
        <v>57.142857142857146</v>
      </c>
      <c r="M112" s="31">
        <f t="shared" si="35"/>
        <v>57.142857142857146</v>
      </c>
      <c r="N112" s="31">
        <f t="shared" si="36"/>
        <v>3.7142857142857144</v>
      </c>
      <c r="O112" s="11">
        <f t="shared" si="33"/>
        <v>48.571428571428569</v>
      </c>
    </row>
    <row r="113" spans="1:15" s="6" customFormat="1" ht="15.75" customHeight="1">
      <c r="A113" s="12"/>
      <c r="B113" s="13"/>
      <c r="C113" s="13"/>
      <c r="D113" s="13"/>
      <c r="E113" s="13">
        <f>SUM(E100:E112)</f>
        <v>208</v>
      </c>
      <c r="F113" s="13">
        <f>SUM(F100:F112)</f>
        <v>174</v>
      </c>
      <c r="G113" s="13">
        <f t="shared" ref="G113:J113" si="45">SUM(G100:G112)</f>
        <v>25</v>
      </c>
      <c r="H113" s="13">
        <f t="shared" si="45"/>
        <v>60</v>
      </c>
      <c r="I113" s="13">
        <f t="shared" si="45"/>
        <v>80</v>
      </c>
      <c r="J113" s="13">
        <f t="shared" si="45"/>
        <v>9</v>
      </c>
      <c r="K113" s="14">
        <f t="shared" si="44"/>
        <v>94.827586206896541</v>
      </c>
      <c r="L113" s="23">
        <f t="shared" si="34"/>
        <v>48.850574712643677</v>
      </c>
      <c r="M113" s="14">
        <f t="shared" si="35"/>
        <v>53.816091954022987</v>
      </c>
      <c r="N113" s="14">
        <f t="shared" si="36"/>
        <v>3.5804597701149423</v>
      </c>
      <c r="O113" s="23">
        <f t="shared" si="33"/>
        <v>41.954022988505749</v>
      </c>
    </row>
    <row r="114" spans="1:15" s="16" customFormat="1" ht="15.75" customHeight="1">
      <c r="A114" s="8"/>
      <c r="B114" s="13" t="s">
        <v>53</v>
      </c>
      <c r="C114" s="13" t="s">
        <v>54</v>
      </c>
      <c r="D114" s="13" t="s">
        <v>33</v>
      </c>
      <c r="E114" s="9">
        <v>17</v>
      </c>
      <c r="F114" s="34">
        <f t="shared" si="31"/>
        <v>17</v>
      </c>
      <c r="G114" s="8">
        <v>5</v>
      </c>
      <c r="H114" s="10">
        <v>6</v>
      </c>
      <c r="I114" s="8">
        <v>6</v>
      </c>
      <c r="J114" s="8">
        <v>0</v>
      </c>
      <c r="K114" s="11">
        <f t="shared" si="32"/>
        <v>100</v>
      </c>
      <c r="L114" s="11">
        <f t="shared" si="34"/>
        <v>64.705882352941188</v>
      </c>
      <c r="M114" s="11">
        <f t="shared" si="35"/>
        <v>64.705882352941174</v>
      </c>
      <c r="N114" s="11">
        <f t="shared" si="36"/>
        <v>3.9411764705882355</v>
      </c>
      <c r="O114" s="11">
        <f t="shared" si="33"/>
        <v>57.647058823529413</v>
      </c>
    </row>
    <row r="115" spans="1:15" s="16" customFormat="1" ht="15.75" customHeight="1">
      <c r="A115" s="8"/>
      <c r="B115" s="13"/>
      <c r="C115" s="13"/>
      <c r="D115" s="13" t="s">
        <v>36</v>
      </c>
      <c r="E115" s="9">
        <v>17</v>
      </c>
      <c r="F115" s="34">
        <f t="shared" si="31"/>
        <v>13</v>
      </c>
      <c r="G115" s="8">
        <v>4</v>
      </c>
      <c r="H115" s="10">
        <v>4</v>
      </c>
      <c r="I115" s="8">
        <v>3</v>
      </c>
      <c r="J115" s="8">
        <v>2</v>
      </c>
      <c r="K115" s="11">
        <f t="shared" si="32"/>
        <v>84.615384615384613</v>
      </c>
      <c r="L115" s="11">
        <f t="shared" si="34"/>
        <v>61.53846153846154</v>
      </c>
      <c r="M115" s="11">
        <f t="shared" si="35"/>
        <v>61.230769230769234</v>
      </c>
      <c r="N115" s="11">
        <f t="shared" si="36"/>
        <v>3.7692307692307692</v>
      </c>
      <c r="O115" s="11">
        <f t="shared" si="33"/>
        <v>55.384615384615387</v>
      </c>
    </row>
    <row r="116" spans="1:15" s="16" customFormat="1" ht="15.75" customHeight="1">
      <c r="A116" s="8"/>
      <c r="B116" s="13"/>
      <c r="C116" s="13"/>
      <c r="D116" s="13" t="s">
        <v>30</v>
      </c>
      <c r="E116" s="9">
        <v>17</v>
      </c>
      <c r="F116" s="34">
        <f t="shared" si="31"/>
        <v>15</v>
      </c>
      <c r="G116" s="8">
        <v>2</v>
      </c>
      <c r="H116" s="10">
        <v>5</v>
      </c>
      <c r="I116" s="8">
        <v>6</v>
      </c>
      <c r="J116" s="8">
        <v>2</v>
      </c>
      <c r="K116" s="11">
        <f t="shared" si="32"/>
        <v>86.666666666666671</v>
      </c>
      <c r="L116" s="11">
        <f t="shared" si="34"/>
        <v>46.666666666666671</v>
      </c>
      <c r="M116" s="11">
        <f t="shared" si="35"/>
        <v>51.2</v>
      </c>
      <c r="N116" s="11">
        <f t="shared" si="36"/>
        <v>3.4666666666666668</v>
      </c>
      <c r="O116" s="11">
        <f t="shared" si="33"/>
        <v>40</v>
      </c>
    </row>
    <row r="117" spans="1:15" s="16" customFormat="1" ht="15.75" customHeight="1">
      <c r="A117" s="8"/>
      <c r="B117" s="13"/>
      <c r="C117" s="13"/>
      <c r="D117" s="13" t="s">
        <v>25</v>
      </c>
      <c r="E117" s="9">
        <v>16</v>
      </c>
      <c r="F117" s="34">
        <f t="shared" si="31"/>
        <v>9</v>
      </c>
      <c r="G117" s="8">
        <v>4</v>
      </c>
      <c r="H117" s="10">
        <v>3</v>
      </c>
      <c r="I117" s="8">
        <v>2</v>
      </c>
      <c r="J117" s="8">
        <v>0</v>
      </c>
      <c r="K117" s="11">
        <f t="shared" si="32"/>
        <v>100</v>
      </c>
      <c r="L117" s="11">
        <f t="shared" si="34"/>
        <v>77.777777777777771</v>
      </c>
      <c r="M117" s="11">
        <f t="shared" si="35"/>
        <v>73.777777777777771</v>
      </c>
      <c r="N117" s="11">
        <f t="shared" si="36"/>
        <v>4.2222222222222223</v>
      </c>
      <c r="O117" s="11">
        <f t="shared" si="33"/>
        <v>71.111111111111114</v>
      </c>
    </row>
    <row r="118" spans="1:15" s="16" customFormat="1" ht="15.75" customHeight="1">
      <c r="A118" s="8"/>
      <c r="B118" s="13"/>
      <c r="C118" s="13"/>
      <c r="D118" s="13" t="s">
        <v>24</v>
      </c>
      <c r="E118" s="9">
        <v>16</v>
      </c>
      <c r="F118" s="34">
        <f t="shared" si="31"/>
        <v>16</v>
      </c>
      <c r="G118" s="8">
        <v>3</v>
      </c>
      <c r="H118" s="10">
        <v>3</v>
      </c>
      <c r="I118" s="8">
        <v>8</v>
      </c>
      <c r="J118" s="8">
        <v>2</v>
      </c>
      <c r="K118" s="11">
        <f t="shared" si="32"/>
        <v>87.5</v>
      </c>
      <c r="L118" s="11">
        <f t="shared" si="34"/>
        <v>37.5</v>
      </c>
      <c r="M118" s="11">
        <f t="shared" si="35"/>
        <v>50.75</v>
      </c>
      <c r="N118" s="11">
        <f t="shared" si="36"/>
        <v>3.4375</v>
      </c>
      <c r="O118" s="11">
        <f t="shared" si="33"/>
        <v>33.75</v>
      </c>
    </row>
    <row r="119" spans="1:15" s="16" customFormat="1" ht="15.75" customHeight="1">
      <c r="A119" s="8"/>
      <c r="B119" s="13"/>
      <c r="C119" s="13"/>
      <c r="D119" s="13" t="s">
        <v>56</v>
      </c>
      <c r="E119" s="9">
        <v>20</v>
      </c>
      <c r="F119" s="34">
        <f t="shared" si="31"/>
        <v>19</v>
      </c>
      <c r="G119" s="8">
        <v>7</v>
      </c>
      <c r="H119" s="10">
        <v>6</v>
      </c>
      <c r="I119" s="8">
        <v>6</v>
      </c>
      <c r="J119" s="8">
        <v>0</v>
      </c>
      <c r="K119" s="11">
        <f t="shared" si="32"/>
        <v>100</v>
      </c>
      <c r="L119" s="11">
        <f t="shared" si="34"/>
        <v>68.421052631578959</v>
      </c>
      <c r="M119" s="11">
        <f t="shared" si="35"/>
        <v>68.421052631578945</v>
      </c>
      <c r="N119" s="11">
        <f t="shared" si="36"/>
        <v>4.0526315789473681</v>
      </c>
      <c r="O119" s="11">
        <f t="shared" si="33"/>
        <v>62.10526315789474</v>
      </c>
    </row>
    <row r="120" spans="1:15" s="16" customFormat="1" ht="15.75" customHeight="1">
      <c r="A120" s="8"/>
      <c r="B120" s="13"/>
      <c r="C120" s="13"/>
      <c r="D120" s="13" t="s">
        <v>58</v>
      </c>
      <c r="E120" s="9">
        <v>15</v>
      </c>
      <c r="F120" s="34">
        <f t="shared" si="31"/>
        <v>11</v>
      </c>
      <c r="G120" s="8">
        <v>0</v>
      </c>
      <c r="H120" s="10">
        <v>1</v>
      </c>
      <c r="I120" s="8">
        <v>6</v>
      </c>
      <c r="J120" s="8">
        <v>4</v>
      </c>
      <c r="K120" s="11">
        <f t="shared" si="32"/>
        <v>63.63636363636364</v>
      </c>
      <c r="L120" s="11">
        <f t="shared" si="34"/>
        <v>9.0909090909090917</v>
      </c>
      <c r="M120" s="11">
        <f t="shared" si="35"/>
        <v>31.272727272727273</v>
      </c>
      <c r="N120" s="11">
        <f t="shared" si="36"/>
        <v>2.7272727272727271</v>
      </c>
      <c r="O120" s="11">
        <f t="shared" si="33"/>
        <v>7.2727272727272725</v>
      </c>
    </row>
    <row r="121" spans="1:15" s="16" customFormat="1" ht="15.75" customHeight="1">
      <c r="A121" s="8"/>
      <c r="B121" s="13"/>
      <c r="C121" s="13"/>
      <c r="D121" s="13">
        <v>10</v>
      </c>
      <c r="E121" s="9">
        <v>18</v>
      </c>
      <c r="F121" s="34">
        <f t="shared" si="31"/>
        <v>13</v>
      </c>
      <c r="G121" s="8">
        <v>3</v>
      </c>
      <c r="H121" s="10">
        <v>5</v>
      </c>
      <c r="I121" s="8">
        <v>5</v>
      </c>
      <c r="J121" s="8">
        <v>0</v>
      </c>
      <c r="K121" s="11">
        <f t="shared" si="32"/>
        <v>100</v>
      </c>
      <c r="L121" s="11">
        <f t="shared" si="34"/>
        <v>61.53846153846154</v>
      </c>
      <c r="M121" s="11">
        <f t="shared" si="35"/>
        <v>61.53846153846154</v>
      </c>
      <c r="N121" s="11">
        <f t="shared" si="36"/>
        <v>3.8461538461538463</v>
      </c>
      <c r="O121" s="11">
        <f t="shared" si="33"/>
        <v>53.846153846153847</v>
      </c>
    </row>
    <row r="122" spans="1:15" s="16" customFormat="1" ht="15.75" customHeight="1">
      <c r="A122" s="8"/>
      <c r="B122" s="13"/>
      <c r="C122" s="13"/>
      <c r="D122" s="13">
        <v>11</v>
      </c>
      <c r="E122" s="9">
        <v>16</v>
      </c>
      <c r="F122" s="34">
        <f t="shared" si="31"/>
        <v>14</v>
      </c>
      <c r="G122" s="8">
        <v>7</v>
      </c>
      <c r="H122" s="10">
        <v>3</v>
      </c>
      <c r="I122" s="8">
        <v>4</v>
      </c>
      <c r="J122" s="8">
        <v>0</v>
      </c>
      <c r="K122" s="11">
        <f t="shared" si="32"/>
        <v>100</v>
      </c>
      <c r="L122" s="11">
        <f t="shared" si="34"/>
        <v>71.428571428571431</v>
      </c>
      <c r="M122" s="11">
        <f t="shared" si="35"/>
        <v>74</v>
      </c>
      <c r="N122" s="11">
        <f t="shared" si="36"/>
        <v>4.2142857142857144</v>
      </c>
      <c r="O122" s="11">
        <f t="shared" si="33"/>
        <v>67.142857142857139</v>
      </c>
    </row>
    <row r="123" spans="1:15" s="15" customFormat="1" ht="15.75" customHeight="1">
      <c r="A123" s="12"/>
      <c r="B123" s="13"/>
      <c r="C123" s="13"/>
      <c r="D123" s="13"/>
      <c r="E123" s="13">
        <f>SUM(E114:E122)</f>
        <v>152</v>
      </c>
      <c r="F123" s="13">
        <f>SUM(F114:F122)</f>
        <v>127</v>
      </c>
      <c r="G123" s="13">
        <f t="shared" ref="G123:J123" si="46">SUM(G114:G122)</f>
        <v>35</v>
      </c>
      <c r="H123" s="13">
        <f t="shared" si="46"/>
        <v>36</v>
      </c>
      <c r="I123" s="13">
        <f t="shared" si="46"/>
        <v>46</v>
      </c>
      <c r="J123" s="13">
        <f t="shared" si="46"/>
        <v>10</v>
      </c>
      <c r="K123" s="23">
        <f t="shared" si="32"/>
        <v>92.125984251968504</v>
      </c>
      <c r="L123" s="23">
        <f t="shared" si="34"/>
        <v>55.905511811023622</v>
      </c>
      <c r="M123" s="23">
        <f t="shared" si="35"/>
        <v>60</v>
      </c>
      <c r="N123" s="23">
        <f t="shared" si="36"/>
        <v>3.7559055118110236</v>
      </c>
      <c r="O123" s="23">
        <f t="shared" si="33"/>
        <v>50.236220472440948</v>
      </c>
    </row>
    <row r="124" spans="1:15" ht="15.75" customHeight="1">
      <c r="A124" s="8"/>
      <c r="B124" s="13" t="s">
        <v>45</v>
      </c>
      <c r="C124" s="13" t="s">
        <v>46</v>
      </c>
      <c r="D124" s="13" t="s">
        <v>23</v>
      </c>
      <c r="E124" s="9">
        <v>20</v>
      </c>
      <c r="F124" s="34">
        <f t="shared" si="31"/>
        <v>17</v>
      </c>
      <c r="G124" s="8">
        <v>1</v>
      </c>
      <c r="H124" s="10">
        <v>3</v>
      </c>
      <c r="I124" s="8">
        <v>13</v>
      </c>
      <c r="J124" s="8">
        <v>0</v>
      </c>
      <c r="K124" s="11">
        <f t="shared" si="32"/>
        <v>100</v>
      </c>
      <c r="L124" s="11">
        <f t="shared" si="34"/>
        <v>23.529411764705884</v>
      </c>
      <c r="M124" s="11">
        <f t="shared" si="35"/>
        <v>44.705882352941174</v>
      </c>
      <c r="N124" s="11">
        <f t="shared" si="36"/>
        <v>3.2941176470588234</v>
      </c>
      <c r="O124" s="11">
        <f t="shared" si="33"/>
        <v>20</v>
      </c>
    </row>
    <row r="125" spans="1:15" ht="15.75" customHeight="1">
      <c r="A125" s="8"/>
      <c r="B125" s="13"/>
      <c r="C125" s="13"/>
      <c r="D125" s="13" t="s">
        <v>22</v>
      </c>
      <c r="E125" s="9">
        <v>19</v>
      </c>
      <c r="F125" s="34">
        <f t="shared" si="31"/>
        <v>17</v>
      </c>
      <c r="G125" s="8">
        <v>0</v>
      </c>
      <c r="H125" s="10">
        <v>3</v>
      </c>
      <c r="I125" s="8">
        <v>14</v>
      </c>
      <c r="J125" s="8">
        <v>0</v>
      </c>
      <c r="K125" s="11">
        <f t="shared" si="32"/>
        <v>100</v>
      </c>
      <c r="L125" s="11">
        <f t="shared" si="34"/>
        <v>17.647058823529413</v>
      </c>
      <c r="M125" s="11">
        <f t="shared" si="35"/>
        <v>40.941176470588232</v>
      </c>
      <c r="N125" s="11">
        <f t="shared" si="36"/>
        <v>3.1764705882352939</v>
      </c>
      <c r="O125" s="11">
        <f t="shared" si="33"/>
        <v>14.117647058823529</v>
      </c>
    </row>
    <row r="126" spans="1:15" ht="15.75" customHeight="1">
      <c r="A126" s="8"/>
      <c r="B126" s="13"/>
      <c r="C126" s="13"/>
      <c r="D126" s="13" t="s">
        <v>40</v>
      </c>
      <c r="E126" s="9">
        <v>16</v>
      </c>
      <c r="F126" s="34">
        <f t="shared" si="31"/>
        <v>16</v>
      </c>
      <c r="G126" s="8">
        <v>0</v>
      </c>
      <c r="H126" s="10">
        <v>5</v>
      </c>
      <c r="I126" s="8">
        <v>11</v>
      </c>
      <c r="J126" s="8">
        <v>0</v>
      </c>
      <c r="K126" s="11">
        <f t="shared" si="32"/>
        <v>100</v>
      </c>
      <c r="L126" s="11">
        <f t="shared" si="34"/>
        <v>31.25</v>
      </c>
      <c r="M126" s="11">
        <f t="shared" si="35"/>
        <v>44.75</v>
      </c>
      <c r="N126" s="11">
        <f t="shared" si="36"/>
        <v>3.3125</v>
      </c>
      <c r="O126" s="11">
        <f t="shared" si="33"/>
        <v>25</v>
      </c>
    </row>
    <row r="127" spans="1:15" ht="15.75" customHeight="1">
      <c r="A127" s="8"/>
      <c r="B127" s="13"/>
      <c r="C127" s="13"/>
      <c r="D127" s="13" t="s">
        <v>33</v>
      </c>
      <c r="E127" s="9">
        <v>17</v>
      </c>
      <c r="F127" s="34">
        <f t="shared" si="31"/>
        <v>17</v>
      </c>
      <c r="G127" s="8">
        <v>0</v>
      </c>
      <c r="H127" s="10">
        <v>3</v>
      </c>
      <c r="I127" s="8">
        <v>14</v>
      </c>
      <c r="J127" s="8">
        <v>0</v>
      </c>
      <c r="K127" s="11">
        <f t="shared" si="32"/>
        <v>100</v>
      </c>
      <c r="L127" s="11">
        <f t="shared" si="34"/>
        <v>17.647058823529413</v>
      </c>
      <c r="M127" s="11">
        <f t="shared" si="35"/>
        <v>40.941176470588232</v>
      </c>
      <c r="N127" s="11">
        <f t="shared" si="36"/>
        <v>3.1764705882352939</v>
      </c>
      <c r="O127" s="11">
        <f t="shared" si="33"/>
        <v>14.117647058823529</v>
      </c>
    </row>
    <row r="128" spans="1:15" ht="15.75" customHeight="1">
      <c r="A128" s="8"/>
      <c r="B128" s="13"/>
      <c r="C128" s="13"/>
      <c r="D128" s="13" t="s">
        <v>36</v>
      </c>
      <c r="E128" s="9">
        <v>17</v>
      </c>
      <c r="F128" s="34">
        <f t="shared" si="31"/>
        <v>14</v>
      </c>
      <c r="G128" s="8">
        <v>0</v>
      </c>
      <c r="H128" s="10">
        <v>3</v>
      </c>
      <c r="I128" s="8">
        <v>11</v>
      </c>
      <c r="J128" s="8">
        <v>0</v>
      </c>
      <c r="K128" s="11">
        <f t="shared" si="32"/>
        <v>100</v>
      </c>
      <c r="L128" s="11">
        <f t="shared" si="34"/>
        <v>21.428571428571431</v>
      </c>
      <c r="M128" s="11">
        <f t="shared" si="35"/>
        <v>42</v>
      </c>
      <c r="N128" s="11">
        <f t="shared" si="36"/>
        <v>3.2142857142857144</v>
      </c>
      <c r="O128" s="11">
        <f t="shared" si="33"/>
        <v>17.142857142857142</v>
      </c>
    </row>
    <row r="129" spans="1:15" ht="15.75" customHeight="1">
      <c r="A129" s="8"/>
      <c r="B129" s="13"/>
      <c r="C129" s="13"/>
      <c r="D129" s="13" t="s">
        <v>25</v>
      </c>
      <c r="E129" s="9">
        <v>16</v>
      </c>
      <c r="F129" s="34">
        <f t="shared" si="31"/>
        <v>16</v>
      </c>
      <c r="G129" s="8">
        <v>1</v>
      </c>
      <c r="H129" s="10">
        <v>4</v>
      </c>
      <c r="I129" s="8">
        <v>9</v>
      </c>
      <c r="J129" s="8">
        <v>2</v>
      </c>
      <c r="K129" s="11">
        <f t="shared" si="32"/>
        <v>87.5</v>
      </c>
      <c r="L129" s="11">
        <f t="shared" si="34"/>
        <v>31.25</v>
      </c>
      <c r="M129" s="11">
        <f t="shared" si="35"/>
        <v>44.5</v>
      </c>
      <c r="N129" s="11">
        <f t="shared" si="36"/>
        <v>3.25</v>
      </c>
      <c r="O129" s="11">
        <f t="shared" si="33"/>
        <v>26.25</v>
      </c>
    </row>
    <row r="130" spans="1:15" ht="15.75" customHeight="1">
      <c r="A130" s="8"/>
      <c r="B130" s="13"/>
      <c r="C130" s="13"/>
      <c r="D130" s="13" t="s">
        <v>24</v>
      </c>
      <c r="E130" s="9">
        <v>17</v>
      </c>
      <c r="F130" s="34">
        <f t="shared" si="31"/>
        <v>16</v>
      </c>
      <c r="G130" s="8">
        <v>1</v>
      </c>
      <c r="H130" s="10">
        <v>3</v>
      </c>
      <c r="I130" s="8">
        <v>9</v>
      </c>
      <c r="J130" s="8">
        <v>3</v>
      </c>
      <c r="K130" s="11">
        <f t="shared" si="32"/>
        <v>81.25</v>
      </c>
      <c r="L130" s="11">
        <f t="shared" si="34"/>
        <v>25</v>
      </c>
      <c r="M130" s="11">
        <f t="shared" si="35"/>
        <v>41.5</v>
      </c>
      <c r="N130" s="11">
        <f t="shared" si="36"/>
        <v>3.125</v>
      </c>
      <c r="O130" s="11">
        <f t="shared" si="33"/>
        <v>21.25</v>
      </c>
    </row>
    <row r="131" spans="1:15" ht="15.75" customHeight="1">
      <c r="A131" s="8"/>
      <c r="B131" s="13"/>
      <c r="C131" s="13"/>
      <c r="D131" s="13" t="s">
        <v>56</v>
      </c>
      <c r="E131" s="9">
        <v>20</v>
      </c>
      <c r="F131" s="34">
        <f t="shared" si="31"/>
        <v>17</v>
      </c>
      <c r="G131" s="8">
        <v>1</v>
      </c>
      <c r="H131" s="10">
        <v>4</v>
      </c>
      <c r="I131" s="8">
        <v>8</v>
      </c>
      <c r="J131" s="8">
        <v>4</v>
      </c>
      <c r="K131" s="11">
        <f t="shared" si="32"/>
        <v>76.470588235294116</v>
      </c>
      <c r="L131" s="11">
        <f t="shared" si="34"/>
        <v>29.411764705882355</v>
      </c>
      <c r="M131" s="11">
        <f t="shared" si="35"/>
        <v>41.647058823529413</v>
      </c>
      <c r="N131" s="11">
        <f t="shared" si="36"/>
        <v>3.1176470588235294</v>
      </c>
      <c r="O131" s="11">
        <f t="shared" si="33"/>
        <v>24.705882352941178</v>
      </c>
    </row>
    <row r="132" spans="1:15" s="6" customFormat="1" ht="15.75" customHeight="1">
      <c r="A132" s="30"/>
      <c r="B132" s="13"/>
      <c r="C132" s="13"/>
      <c r="D132" s="13">
        <v>10</v>
      </c>
      <c r="E132" s="9">
        <v>18</v>
      </c>
      <c r="F132" s="34">
        <f t="shared" si="31"/>
        <v>16</v>
      </c>
      <c r="G132" s="9">
        <v>1</v>
      </c>
      <c r="H132" s="9">
        <v>5</v>
      </c>
      <c r="I132" s="9">
        <v>9</v>
      </c>
      <c r="J132" s="9">
        <v>1</v>
      </c>
      <c r="K132" s="31">
        <f t="shared" si="32"/>
        <v>93.75</v>
      </c>
      <c r="L132" s="31">
        <f t="shared" si="34"/>
        <v>37.5</v>
      </c>
      <c r="M132" s="31">
        <f t="shared" si="35"/>
        <v>47.5</v>
      </c>
      <c r="N132" s="31">
        <f t="shared" si="36"/>
        <v>3.375</v>
      </c>
      <c r="O132" s="11">
        <f t="shared" si="33"/>
        <v>31.25</v>
      </c>
    </row>
    <row r="133" spans="1:15" ht="15.75" customHeight="1">
      <c r="A133" s="30"/>
      <c r="B133" s="13"/>
      <c r="C133" s="13"/>
      <c r="D133" s="13">
        <v>11</v>
      </c>
      <c r="E133" s="9">
        <v>16</v>
      </c>
      <c r="F133" s="34">
        <f t="shared" si="31"/>
        <v>16</v>
      </c>
      <c r="G133" s="9">
        <v>3</v>
      </c>
      <c r="H133" s="9">
        <v>6</v>
      </c>
      <c r="I133" s="9">
        <v>7</v>
      </c>
      <c r="J133" s="9">
        <v>0</v>
      </c>
      <c r="K133" s="31">
        <f t="shared" si="32"/>
        <v>100</v>
      </c>
      <c r="L133" s="31">
        <f t="shared" si="34"/>
        <v>56.25</v>
      </c>
      <c r="M133" s="31">
        <f t="shared" si="35"/>
        <v>58.5</v>
      </c>
      <c r="N133" s="31">
        <f t="shared" si="36"/>
        <v>3.75</v>
      </c>
      <c r="O133" s="11">
        <f t="shared" si="33"/>
        <v>48.75</v>
      </c>
    </row>
    <row r="134" spans="1:15" s="39" customFormat="1" ht="15.75" customHeight="1">
      <c r="A134" s="12"/>
      <c r="B134" s="13"/>
      <c r="C134" s="13"/>
      <c r="D134" s="13"/>
      <c r="E134" s="13">
        <f>SUM(E124:E133)</f>
        <v>176</v>
      </c>
      <c r="F134" s="13">
        <f t="shared" ref="F134:J134" si="47">SUM(F124:F133)</f>
        <v>162</v>
      </c>
      <c r="G134" s="13">
        <f t="shared" si="47"/>
        <v>8</v>
      </c>
      <c r="H134" s="13">
        <f t="shared" si="47"/>
        <v>39</v>
      </c>
      <c r="I134" s="13">
        <f t="shared" si="47"/>
        <v>105</v>
      </c>
      <c r="J134" s="13">
        <f t="shared" si="47"/>
        <v>10</v>
      </c>
      <c r="K134" s="14">
        <f t="shared" si="32"/>
        <v>93.827160493827151</v>
      </c>
      <c r="L134" s="14">
        <f t="shared" si="34"/>
        <v>29.012345679012345</v>
      </c>
      <c r="M134" s="14">
        <f t="shared" si="35"/>
        <v>44.666666666666664</v>
      </c>
      <c r="N134" s="14">
        <f t="shared" si="36"/>
        <v>3.2777777777777777</v>
      </c>
      <c r="O134" s="23">
        <f t="shared" si="33"/>
        <v>24.197530864197532</v>
      </c>
    </row>
    <row r="135" spans="1:15" ht="15.75" customHeight="1">
      <c r="A135" s="8"/>
      <c r="B135" s="13"/>
      <c r="C135" s="13" t="s">
        <v>47</v>
      </c>
      <c r="D135" s="13" t="s">
        <v>29</v>
      </c>
      <c r="E135" s="9">
        <v>15</v>
      </c>
      <c r="F135" s="34">
        <f t="shared" si="31"/>
        <v>15</v>
      </c>
      <c r="G135" s="8">
        <v>3</v>
      </c>
      <c r="H135" s="10">
        <v>3</v>
      </c>
      <c r="I135" s="8">
        <v>9</v>
      </c>
      <c r="J135" s="8">
        <v>0</v>
      </c>
      <c r="K135" s="11">
        <f t="shared" si="32"/>
        <v>100</v>
      </c>
      <c r="L135" s="11">
        <f t="shared" si="34"/>
        <v>40</v>
      </c>
      <c r="M135" s="11">
        <f t="shared" si="35"/>
        <v>54.4</v>
      </c>
      <c r="N135" s="11">
        <f t="shared" si="36"/>
        <v>3.6</v>
      </c>
      <c r="O135" s="11">
        <f t="shared" si="33"/>
        <v>36</v>
      </c>
    </row>
    <row r="136" spans="1:15" ht="15.75" customHeight="1">
      <c r="A136" s="8"/>
      <c r="B136" s="13"/>
      <c r="C136" s="13"/>
      <c r="D136" s="13" t="s">
        <v>26</v>
      </c>
      <c r="E136" s="9">
        <v>14</v>
      </c>
      <c r="F136" s="34">
        <f t="shared" si="31"/>
        <v>13</v>
      </c>
      <c r="G136" s="8">
        <v>4</v>
      </c>
      <c r="H136" s="10">
        <v>6</v>
      </c>
      <c r="I136" s="8">
        <v>2</v>
      </c>
      <c r="J136" s="8">
        <v>1</v>
      </c>
      <c r="K136" s="11">
        <f t="shared" si="32"/>
        <v>92.307692307692307</v>
      </c>
      <c r="L136" s="11">
        <f t="shared" si="34"/>
        <v>76.92307692307692</v>
      </c>
      <c r="M136" s="11">
        <f t="shared" si="35"/>
        <v>67.07692307692308</v>
      </c>
      <c r="N136" s="11">
        <f t="shared" si="36"/>
        <v>4</v>
      </c>
      <c r="O136" s="11">
        <f t="shared" si="33"/>
        <v>67.692307692307693</v>
      </c>
    </row>
    <row r="137" spans="1:15" s="6" customFormat="1" ht="15.75" customHeight="1">
      <c r="A137" s="8"/>
      <c r="B137" s="13"/>
      <c r="C137" s="13"/>
      <c r="D137" s="13" t="s">
        <v>41</v>
      </c>
      <c r="E137" s="9">
        <v>12</v>
      </c>
      <c r="F137" s="34">
        <f t="shared" si="31"/>
        <v>10</v>
      </c>
      <c r="G137" s="8">
        <v>0</v>
      </c>
      <c r="H137" s="10">
        <v>1</v>
      </c>
      <c r="I137" s="8">
        <v>7</v>
      </c>
      <c r="J137" s="8">
        <v>2</v>
      </c>
      <c r="K137" s="11">
        <f t="shared" si="32"/>
        <v>80</v>
      </c>
      <c r="L137" s="11">
        <f t="shared" si="34"/>
        <v>10</v>
      </c>
      <c r="M137" s="11">
        <f t="shared" si="35"/>
        <v>34.799999999999997</v>
      </c>
      <c r="N137" s="11">
        <f t="shared" si="36"/>
        <v>2.9</v>
      </c>
      <c r="O137" s="11">
        <f t="shared" si="33"/>
        <v>8</v>
      </c>
    </row>
    <row r="138" spans="1:15" ht="15.75" customHeight="1">
      <c r="A138" s="8"/>
      <c r="B138" s="13"/>
      <c r="C138" s="13"/>
      <c r="D138" s="13" t="s">
        <v>32</v>
      </c>
      <c r="E138" s="9">
        <v>14</v>
      </c>
      <c r="F138" s="34">
        <f t="shared" si="31"/>
        <v>12</v>
      </c>
      <c r="G138" s="8">
        <v>2</v>
      </c>
      <c r="H138" s="10">
        <v>4</v>
      </c>
      <c r="I138" s="8">
        <v>6</v>
      </c>
      <c r="J138" s="8">
        <v>0</v>
      </c>
      <c r="K138" s="11">
        <f t="shared" si="32"/>
        <v>100</v>
      </c>
      <c r="L138" s="11">
        <f t="shared" si="34"/>
        <v>50</v>
      </c>
      <c r="M138" s="11">
        <f t="shared" si="35"/>
        <v>56</v>
      </c>
      <c r="N138" s="11">
        <f t="shared" si="36"/>
        <v>3.6666666666666665</v>
      </c>
      <c r="O138" s="11">
        <f t="shared" si="33"/>
        <v>43.333333333333336</v>
      </c>
    </row>
    <row r="139" spans="1:15" ht="15.75" customHeight="1">
      <c r="A139" s="12"/>
      <c r="B139" s="13"/>
      <c r="C139" s="13"/>
      <c r="D139" s="13" t="s">
        <v>27</v>
      </c>
      <c r="E139" s="9">
        <v>15</v>
      </c>
      <c r="F139" s="34">
        <f t="shared" si="31"/>
        <v>14</v>
      </c>
      <c r="G139" s="8">
        <v>6</v>
      </c>
      <c r="H139" s="10">
        <v>4</v>
      </c>
      <c r="I139" s="8">
        <v>4</v>
      </c>
      <c r="J139" s="8">
        <v>0</v>
      </c>
      <c r="K139" s="11">
        <f t="shared" ref="K139:K202" si="48">100/F139*(G139+H139+I139)</f>
        <v>100</v>
      </c>
      <c r="L139" s="11">
        <f t="shared" si="34"/>
        <v>71.428571428571431</v>
      </c>
      <c r="M139" s="11">
        <f t="shared" si="35"/>
        <v>71.428571428571431</v>
      </c>
      <c r="N139" s="11">
        <f t="shared" si="36"/>
        <v>4.1428571428571432</v>
      </c>
      <c r="O139" s="11">
        <f t="shared" si="33"/>
        <v>65.714285714285708</v>
      </c>
    </row>
    <row r="140" spans="1:15" ht="15.75" customHeight="1">
      <c r="A140" s="8"/>
      <c r="B140" s="13"/>
      <c r="C140" s="13"/>
      <c r="D140" s="13" t="s">
        <v>35</v>
      </c>
      <c r="E140" s="9">
        <v>15</v>
      </c>
      <c r="F140" s="34">
        <f t="shared" si="31"/>
        <v>10</v>
      </c>
      <c r="G140" s="8">
        <v>0</v>
      </c>
      <c r="H140" s="10">
        <v>5</v>
      </c>
      <c r="I140" s="8">
        <v>5</v>
      </c>
      <c r="J140" s="8">
        <v>0</v>
      </c>
      <c r="K140" s="11">
        <f t="shared" si="48"/>
        <v>100</v>
      </c>
      <c r="L140" s="11">
        <f t="shared" si="34"/>
        <v>50</v>
      </c>
      <c r="M140" s="11">
        <f t="shared" si="35"/>
        <v>50</v>
      </c>
      <c r="N140" s="11">
        <f t="shared" si="36"/>
        <v>3.5</v>
      </c>
      <c r="O140" s="11">
        <f t="shared" si="33"/>
        <v>40</v>
      </c>
    </row>
    <row r="141" spans="1:15" ht="15.75" customHeight="1">
      <c r="A141" s="8"/>
      <c r="B141" s="13"/>
      <c r="C141" s="13"/>
      <c r="D141" s="13" t="s">
        <v>60</v>
      </c>
      <c r="E141" s="9">
        <v>14</v>
      </c>
      <c r="F141" s="34">
        <f t="shared" si="31"/>
        <v>11</v>
      </c>
      <c r="G141" s="8">
        <v>1</v>
      </c>
      <c r="H141" s="10">
        <v>4</v>
      </c>
      <c r="I141" s="8">
        <v>6</v>
      </c>
      <c r="J141" s="8">
        <v>0</v>
      </c>
      <c r="K141" s="11">
        <f t="shared" si="48"/>
        <v>100.00000000000001</v>
      </c>
      <c r="L141" s="11">
        <f t="shared" ref="L141:L204" si="49">100/F141*(H141+G141)</f>
        <v>45.45454545454546</v>
      </c>
      <c r="M141" s="11">
        <f t="shared" ref="M141:M204" si="50">(G141*100+H141*64+I141*36+J141*16)/F141</f>
        <v>52</v>
      </c>
      <c r="N141" s="11">
        <f t="shared" ref="N141:N204" si="51">(G141*5+H141*4+I141*3+J141*2)/F141</f>
        <v>3.5454545454545454</v>
      </c>
      <c r="O141" s="11">
        <f t="shared" ref="O141:O220" si="52">(G141*100+H141*80)/F141</f>
        <v>38.18181818181818</v>
      </c>
    </row>
    <row r="142" spans="1:15" ht="15.75" customHeight="1">
      <c r="A142" s="8"/>
      <c r="B142" s="13"/>
      <c r="C142" s="13"/>
      <c r="D142" s="13" t="s">
        <v>30</v>
      </c>
      <c r="E142" s="9">
        <v>17</v>
      </c>
      <c r="F142" s="34">
        <f t="shared" si="31"/>
        <v>15</v>
      </c>
      <c r="G142" s="8">
        <v>6</v>
      </c>
      <c r="H142" s="10">
        <v>2</v>
      </c>
      <c r="I142" s="8">
        <v>7</v>
      </c>
      <c r="J142" s="8">
        <v>0</v>
      </c>
      <c r="K142" s="11">
        <f t="shared" si="48"/>
        <v>100</v>
      </c>
      <c r="L142" s="11">
        <f t="shared" si="49"/>
        <v>53.333333333333336</v>
      </c>
      <c r="M142" s="11">
        <f t="shared" si="50"/>
        <v>65.333333333333329</v>
      </c>
      <c r="N142" s="11">
        <f t="shared" si="51"/>
        <v>3.9333333333333331</v>
      </c>
      <c r="O142" s="11">
        <f t="shared" si="52"/>
        <v>50.666666666666664</v>
      </c>
    </row>
    <row r="143" spans="1:15" ht="15.75" customHeight="1">
      <c r="A143" s="8"/>
      <c r="B143" s="13"/>
      <c r="C143" s="13"/>
      <c r="D143" s="13" t="s">
        <v>58</v>
      </c>
      <c r="E143" s="9">
        <v>16</v>
      </c>
      <c r="F143" s="34">
        <f t="shared" si="31"/>
        <v>11</v>
      </c>
      <c r="G143" s="8">
        <v>0</v>
      </c>
      <c r="H143" s="10">
        <v>2</v>
      </c>
      <c r="I143" s="8">
        <v>9</v>
      </c>
      <c r="J143" s="8">
        <v>0</v>
      </c>
      <c r="K143" s="11">
        <f t="shared" si="48"/>
        <v>100.00000000000001</v>
      </c>
      <c r="L143" s="11">
        <f t="shared" si="49"/>
        <v>18.181818181818183</v>
      </c>
      <c r="M143" s="11">
        <f t="shared" si="50"/>
        <v>41.090909090909093</v>
      </c>
      <c r="N143" s="11">
        <f t="shared" si="51"/>
        <v>3.1818181818181817</v>
      </c>
      <c r="O143" s="11">
        <f t="shared" si="52"/>
        <v>14.545454545454545</v>
      </c>
    </row>
    <row r="144" spans="1:15" s="6" customFormat="1" ht="15.75" customHeight="1">
      <c r="A144" s="12"/>
      <c r="B144" s="13"/>
      <c r="C144" s="13"/>
      <c r="D144" s="13"/>
      <c r="E144" s="13">
        <f>E143+E142+E141+E140+E139+E138+E137+E136+E135</f>
        <v>132</v>
      </c>
      <c r="F144" s="13">
        <f>SUM(F135:F143)</f>
        <v>111</v>
      </c>
      <c r="G144" s="13">
        <f t="shared" ref="G144:J144" si="53">SUM(G135:G143)</f>
        <v>22</v>
      </c>
      <c r="H144" s="13">
        <f t="shared" si="53"/>
        <v>31</v>
      </c>
      <c r="I144" s="13">
        <f t="shared" si="53"/>
        <v>55</v>
      </c>
      <c r="J144" s="13">
        <f t="shared" si="53"/>
        <v>3</v>
      </c>
      <c r="K144" s="23">
        <f t="shared" si="48"/>
        <v>97.297297297297305</v>
      </c>
      <c r="L144" s="23">
        <f t="shared" si="49"/>
        <v>47.747747747747745</v>
      </c>
      <c r="M144" s="23">
        <f t="shared" si="50"/>
        <v>55.963963963963963</v>
      </c>
      <c r="N144" s="23">
        <f t="shared" si="51"/>
        <v>3.6486486486486487</v>
      </c>
      <c r="O144" s="23">
        <f t="shared" si="52"/>
        <v>42.162162162162161</v>
      </c>
    </row>
    <row r="145" spans="1:15" s="6" customFormat="1" ht="15.75" customHeight="1">
      <c r="A145" s="13"/>
      <c r="C145" s="13"/>
      <c r="D145" s="13"/>
      <c r="E145" s="13">
        <f>E144+E134</f>
        <v>308</v>
      </c>
      <c r="F145" s="13">
        <f t="shared" ref="F145:J145" si="54">F144+F134</f>
        <v>273</v>
      </c>
      <c r="G145" s="13">
        <f t="shared" si="54"/>
        <v>30</v>
      </c>
      <c r="H145" s="13">
        <f t="shared" si="54"/>
        <v>70</v>
      </c>
      <c r="I145" s="13">
        <f t="shared" si="54"/>
        <v>160</v>
      </c>
      <c r="J145" s="13">
        <f t="shared" si="54"/>
        <v>13</v>
      </c>
      <c r="K145" s="23">
        <f t="shared" si="48"/>
        <v>95.238095238095227</v>
      </c>
      <c r="L145" s="23">
        <f t="shared" si="49"/>
        <v>36.630036630036628</v>
      </c>
      <c r="M145" s="23">
        <f t="shared" si="50"/>
        <v>49.260073260073263</v>
      </c>
      <c r="N145" s="23">
        <f t="shared" si="51"/>
        <v>3.4285714285714284</v>
      </c>
      <c r="O145" s="23">
        <f t="shared" si="52"/>
        <v>31.501831501831504</v>
      </c>
    </row>
    <row r="146" spans="1:15" s="16" customFormat="1" ht="15.75" customHeight="1">
      <c r="A146" s="8"/>
      <c r="B146" s="13" t="s">
        <v>48</v>
      </c>
      <c r="C146" s="13" t="s">
        <v>46</v>
      </c>
      <c r="D146" s="13" t="s">
        <v>23</v>
      </c>
      <c r="E146" s="9">
        <v>20</v>
      </c>
      <c r="F146" s="34">
        <f t="shared" ref="F146:F154" si="55">G146+H146+I146+J146</f>
        <v>20</v>
      </c>
      <c r="G146" s="8">
        <v>7</v>
      </c>
      <c r="H146" s="10">
        <v>8</v>
      </c>
      <c r="I146" s="8">
        <v>5</v>
      </c>
      <c r="J146" s="8">
        <v>0</v>
      </c>
      <c r="K146" s="11">
        <f t="shared" si="48"/>
        <v>100</v>
      </c>
      <c r="L146" s="11">
        <f t="shared" si="49"/>
        <v>75</v>
      </c>
      <c r="M146" s="11">
        <f t="shared" si="50"/>
        <v>69.599999999999994</v>
      </c>
      <c r="N146" s="11">
        <f t="shared" si="51"/>
        <v>4.0999999999999996</v>
      </c>
      <c r="O146" s="11">
        <f t="shared" si="52"/>
        <v>67</v>
      </c>
    </row>
    <row r="147" spans="1:15" s="16" customFormat="1" ht="15.75" customHeight="1">
      <c r="A147" s="8"/>
      <c r="B147" s="13"/>
      <c r="C147" s="13"/>
      <c r="D147" s="13" t="s">
        <v>22</v>
      </c>
      <c r="E147" s="9">
        <v>18</v>
      </c>
      <c r="F147" s="34">
        <f t="shared" si="55"/>
        <v>16</v>
      </c>
      <c r="G147" s="8">
        <v>0</v>
      </c>
      <c r="H147" s="10">
        <v>5</v>
      </c>
      <c r="I147" s="8">
        <v>11</v>
      </c>
      <c r="J147" s="8">
        <v>0</v>
      </c>
      <c r="K147" s="11">
        <f t="shared" si="48"/>
        <v>100</v>
      </c>
      <c r="L147" s="11">
        <f t="shared" si="49"/>
        <v>31.25</v>
      </c>
      <c r="M147" s="11">
        <f t="shared" si="50"/>
        <v>44.75</v>
      </c>
      <c r="N147" s="11">
        <f t="shared" si="51"/>
        <v>3.3125</v>
      </c>
      <c r="O147" s="11">
        <f t="shared" si="52"/>
        <v>25</v>
      </c>
    </row>
    <row r="148" spans="1:15" s="16" customFormat="1" ht="15.75" customHeight="1">
      <c r="A148" s="8"/>
      <c r="B148" s="13"/>
      <c r="C148" s="13"/>
      <c r="D148" s="13" t="s">
        <v>33</v>
      </c>
      <c r="E148" s="9">
        <v>17</v>
      </c>
      <c r="F148" s="34">
        <f t="shared" si="55"/>
        <v>17</v>
      </c>
      <c r="G148" s="8">
        <v>3</v>
      </c>
      <c r="H148" s="10">
        <v>5</v>
      </c>
      <c r="I148" s="8">
        <v>9</v>
      </c>
      <c r="J148" s="8">
        <v>0</v>
      </c>
      <c r="K148" s="11">
        <f t="shared" si="48"/>
        <v>100</v>
      </c>
      <c r="L148" s="11">
        <f t="shared" si="49"/>
        <v>47.058823529411768</v>
      </c>
      <c r="M148" s="11">
        <f t="shared" si="50"/>
        <v>55.529411764705884</v>
      </c>
      <c r="N148" s="11">
        <f t="shared" si="51"/>
        <v>3.6470588235294117</v>
      </c>
      <c r="O148" s="11">
        <f t="shared" si="52"/>
        <v>41.176470588235297</v>
      </c>
    </row>
    <row r="149" spans="1:15" s="16" customFormat="1" ht="15.75" customHeight="1">
      <c r="A149" s="8"/>
      <c r="B149" s="13"/>
      <c r="C149" s="13"/>
      <c r="D149" s="13" t="s">
        <v>36</v>
      </c>
      <c r="E149" s="9">
        <v>17</v>
      </c>
      <c r="F149" s="34">
        <f t="shared" si="55"/>
        <v>15</v>
      </c>
      <c r="G149" s="8">
        <v>1</v>
      </c>
      <c r="H149" s="10">
        <v>6</v>
      </c>
      <c r="I149" s="8">
        <v>8</v>
      </c>
      <c r="J149" s="8">
        <v>0</v>
      </c>
      <c r="K149" s="11">
        <f t="shared" si="48"/>
        <v>100</v>
      </c>
      <c r="L149" s="11">
        <f t="shared" si="49"/>
        <v>46.666666666666671</v>
      </c>
      <c r="M149" s="11">
        <f t="shared" si="50"/>
        <v>51.466666666666669</v>
      </c>
      <c r="N149" s="11">
        <f t="shared" si="51"/>
        <v>3.5333333333333332</v>
      </c>
      <c r="O149" s="11">
        <f t="shared" si="52"/>
        <v>38.666666666666664</v>
      </c>
    </row>
    <row r="150" spans="1:15" s="16" customFormat="1" ht="15.75" customHeight="1">
      <c r="A150" s="8"/>
      <c r="B150" s="13"/>
      <c r="C150" s="13"/>
      <c r="D150" s="13" t="s">
        <v>25</v>
      </c>
      <c r="E150" s="9">
        <v>16</v>
      </c>
      <c r="F150" s="34">
        <f t="shared" si="55"/>
        <v>13</v>
      </c>
      <c r="G150" s="8">
        <v>0</v>
      </c>
      <c r="H150" s="10">
        <v>4</v>
      </c>
      <c r="I150" s="8">
        <v>9</v>
      </c>
      <c r="J150" s="8">
        <v>0</v>
      </c>
      <c r="K150" s="11">
        <f t="shared" si="48"/>
        <v>100</v>
      </c>
      <c r="L150" s="11">
        <f t="shared" si="49"/>
        <v>30.76923076923077</v>
      </c>
      <c r="M150" s="11">
        <f t="shared" si="50"/>
        <v>44.615384615384613</v>
      </c>
      <c r="N150" s="11">
        <f t="shared" si="51"/>
        <v>3.3076923076923075</v>
      </c>
      <c r="O150" s="11">
        <f t="shared" si="52"/>
        <v>24.615384615384617</v>
      </c>
    </row>
    <row r="151" spans="1:15" s="16" customFormat="1" ht="15.75" customHeight="1">
      <c r="A151" s="8"/>
      <c r="B151" s="13"/>
      <c r="C151" s="13"/>
      <c r="D151" s="13" t="s">
        <v>24</v>
      </c>
      <c r="E151" s="9">
        <v>16</v>
      </c>
      <c r="F151" s="34">
        <f t="shared" si="55"/>
        <v>15</v>
      </c>
      <c r="G151" s="8">
        <v>1</v>
      </c>
      <c r="H151" s="10">
        <v>2</v>
      </c>
      <c r="I151" s="8">
        <v>12</v>
      </c>
      <c r="J151" s="8">
        <v>0</v>
      </c>
      <c r="K151" s="11">
        <f t="shared" si="48"/>
        <v>100</v>
      </c>
      <c r="L151" s="11">
        <f t="shared" si="49"/>
        <v>20</v>
      </c>
      <c r="M151" s="11">
        <f t="shared" si="50"/>
        <v>44</v>
      </c>
      <c r="N151" s="11">
        <f t="shared" si="51"/>
        <v>3.2666666666666666</v>
      </c>
      <c r="O151" s="11">
        <f t="shared" si="52"/>
        <v>17.333333333333332</v>
      </c>
    </row>
    <row r="152" spans="1:15" s="15" customFormat="1" ht="15.75" customHeight="1">
      <c r="A152" s="8"/>
      <c r="B152" s="13"/>
      <c r="C152" s="13"/>
      <c r="D152" s="13" t="s">
        <v>56</v>
      </c>
      <c r="E152" s="9">
        <v>20</v>
      </c>
      <c r="F152" s="34">
        <f t="shared" si="55"/>
        <v>19</v>
      </c>
      <c r="G152" s="8">
        <v>0</v>
      </c>
      <c r="H152" s="10">
        <v>6</v>
      </c>
      <c r="I152" s="8">
        <v>13</v>
      </c>
      <c r="J152" s="8">
        <v>0</v>
      </c>
      <c r="K152" s="11">
        <f t="shared" si="48"/>
        <v>100</v>
      </c>
      <c r="L152" s="11">
        <f t="shared" si="49"/>
        <v>31.578947368421055</v>
      </c>
      <c r="M152" s="11">
        <f t="shared" si="50"/>
        <v>44.842105263157897</v>
      </c>
      <c r="N152" s="11">
        <f t="shared" si="51"/>
        <v>3.3157894736842106</v>
      </c>
      <c r="O152" s="11">
        <f t="shared" si="52"/>
        <v>25.263157894736842</v>
      </c>
    </row>
    <row r="153" spans="1:15" s="16" customFormat="1" ht="15.75" customHeight="1">
      <c r="A153" s="8"/>
      <c r="B153" s="13"/>
      <c r="C153" s="13"/>
      <c r="D153" s="13">
        <v>10</v>
      </c>
      <c r="E153" s="9">
        <v>18</v>
      </c>
      <c r="F153" s="34">
        <f t="shared" si="55"/>
        <v>16</v>
      </c>
      <c r="G153" s="8">
        <v>1</v>
      </c>
      <c r="H153" s="10">
        <v>11</v>
      </c>
      <c r="I153" s="8">
        <v>4</v>
      </c>
      <c r="J153" s="8">
        <v>0</v>
      </c>
      <c r="K153" s="11">
        <f t="shared" si="48"/>
        <v>100</v>
      </c>
      <c r="L153" s="11">
        <f t="shared" si="49"/>
        <v>75</v>
      </c>
      <c r="M153" s="11">
        <f t="shared" si="50"/>
        <v>59.25</v>
      </c>
      <c r="N153" s="11">
        <f t="shared" si="51"/>
        <v>3.8125</v>
      </c>
      <c r="O153" s="11">
        <f t="shared" si="52"/>
        <v>61.25</v>
      </c>
    </row>
    <row r="154" spans="1:15" ht="15.75" customHeight="1">
      <c r="A154" s="1"/>
      <c r="B154" s="4"/>
      <c r="C154" s="4"/>
      <c r="D154" s="4">
        <v>11</v>
      </c>
      <c r="E154" s="2">
        <v>16</v>
      </c>
      <c r="F154" s="34">
        <f t="shared" si="55"/>
        <v>13</v>
      </c>
      <c r="G154" s="1">
        <v>3</v>
      </c>
      <c r="H154" s="3">
        <v>7</v>
      </c>
      <c r="I154" s="1">
        <v>3</v>
      </c>
      <c r="J154" s="1">
        <v>0</v>
      </c>
      <c r="K154" s="11">
        <f t="shared" si="48"/>
        <v>100</v>
      </c>
      <c r="L154" s="11">
        <f t="shared" si="49"/>
        <v>76.92307692307692</v>
      </c>
      <c r="M154" s="11">
        <f t="shared" si="50"/>
        <v>65.84615384615384</v>
      </c>
      <c r="N154" s="11">
        <f t="shared" si="51"/>
        <v>4</v>
      </c>
      <c r="O154" s="11">
        <f t="shared" si="52"/>
        <v>66.15384615384616</v>
      </c>
    </row>
    <row r="155" spans="1:15" s="6" customFormat="1" ht="15.75" customHeight="1">
      <c r="A155" s="41"/>
      <c r="B155" s="4"/>
      <c r="C155" s="4"/>
      <c r="D155" s="4"/>
      <c r="E155" s="34">
        <f>SUM(E146:E154)</f>
        <v>158</v>
      </c>
      <c r="F155" s="34">
        <f>SUM(F146:F154)</f>
        <v>144</v>
      </c>
      <c r="G155" s="34">
        <f t="shared" ref="G155:J155" si="56">SUM(G146:G154)</f>
        <v>16</v>
      </c>
      <c r="H155" s="34">
        <f t="shared" si="56"/>
        <v>54</v>
      </c>
      <c r="I155" s="34">
        <f t="shared" si="56"/>
        <v>74</v>
      </c>
      <c r="J155" s="34">
        <f t="shared" si="56"/>
        <v>0</v>
      </c>
      <c r="K155" s="23">
        <f t="shared" si="48"/>
        <v>100</v>
      </c>
      <c r="L155" s="23">
        <f t="shared" si="49"/>
        <v>48.611111111111107</v>
      </c>
      <c r="M155" s="23">
        <f t="shared" si="50"/>
        <v>53.611111111111114</v>
      </c>
      <c r="N155" s="23">
        <f t="shared" si="51"/>
        <v>3.5972222222222223</v>
      </c>
      <c r="O155" s="23">
        <f t="shared" si="52"/>
        <v>41.111111111111114</v>
      </c>
    </row>
    <row r="156" spans="1:15" s="16" customFormat="1" ht="15.75" customHeight="1">
      <c r="A156" s="8"/>
      <c r="B156" s="13"/>
      <c r="C156" s="13" t="s">
        <v>47</v>
      </c>
      <c r="D156" s="13" t="s">
        <v>40</v>
      </c>
      <c r="E156" s="9">
        <v>16</v>
      </c>
      <c r="F156" s="34">
        <f t="shared" ref="F156:F224" si="57">G156+H156+I156+J156</f>
        <v>18</v>
      </c>
      <c r="G156" s="8">
        <v>9</v>
      </c>
      <c r="H156" s="10">
        <v>3</v>
      </c>
      <c r="I156" s="8">
        <v>6</v>
      </c>
      <c r="J156" s="8">
        <v>0</v>
      </c>
      <c r="K156" s="11">
        <f t="shared" si="48"/>
        <v>100</v>
      </c>
      <c r="L156" s="11">
        <f t="shared" si="49"/>
        <v>66.666666666666657</v>
      </c>
      <c r="M156" s="11">
        <f t="shared" si="50"/>
        <v>72.666666666666671</v>
      </c>
      <c r="N156" s="11">
        <f t="shared" si="51"/>
        <v>4.166666666666667</v>
      </c>
      <c r="O156" s="11">
        <f t="shared" si="52"/>
        <v>63.333333333333336</v>
      </c>
    </row>
    <row r="157" spans="1:15" s="16" customFormat="1" ht="15.75" customHeight="1">
      <c r="A157" s="8"/>
      <c r="B157" s="13"/>
      <c r="C157" s="13"/>
      <c r="D157" s="13" t="s">
        <v>32</v>
      </c>
      <c r="E157" s="9">
        <v>15</v>
      </c>
      <c r="F157" s="34">
        <f t="shared" si="57"/>
        <v>13</v>
      </c>
      <c r="G157" s="8">
        <v>5</v>
      </c>
      <c r="H157" s="10">
        <v>7</v>
      </c>
      <c r="I157" s="8">
        <v>1</v>
      </c>
      <c r="J157" s="8">
        <v>0</v>
      </c>
      <c r="K157" s="11">
        <f t="shared" si="48"/>
        <v>100</v>
      </c>
      <c r="L157" s="11">
        <f t="shared" si="49"/>
        <v>92.307692307692307</v>
      </c>
      <c r="M157" s="11">
        <f t="shared" si="50"/>
        <v>75.692307692307693</v>
      </c>
      <c r="N157" s="11">
        <f t="shared" si="51"/>
        <v>4.3076923076923075</v>
      </c>
      <c r="O157" s="11">
        <f t="shared" si="52"/>
        <v>81.538461538461533</v>
      </c>
    </row>
    <row r="158" spans="1:15" s="16" customFormat="1" ht="15.75" customHeight="1">
      <c r="A158" s="8"/>
      <c r="B158" s="13"/>
      <c r="C158" s="13"/>
      <c r="D158" s="13" t="s">
        <v>35</v>
      </c>
      <c r="E158" s="9">
        <v>15</v>
      </c>
      <c r="F158" s="34">
        <f t="shared" si="57"/>
        <v>14</v>
      </c>
      <c r="G158" s="8">
        <v>2</v>
      </c>
      <c r="H158" s="10">
        <v>4</v>
      </c>
      <c r="I158" s="8">
        <v>6</v>
      </c>
      <c r="J158" s="8">
        <v>2</v>
      </c>
      <c r="K158" s="11">
        <f t="shared" si="48"/>
        <v>85.714285714285722</v>
      </c>
      <c r="L158" s="11">
        <f t="shared" si="49"/>
        <v>42.857142857142861</v>
      </c>
      <c r="M158" s="11">
        <f t="shared" si="50"/>
        <v>50.285714285714285</v>
      </c>
      <c r="N158" s="11">
        <f t="shared" si="51"/>
        <v>3.4285714285714284</v>
      </c>
      <c r="O158" s="11">
        <f t="shared" si="52"/>
        <v>37.142857142857146</v>
      </c>
    </row>
    <row r="159" spans="1:15" s="16" customFormat="1" ht="15.75" customHeight="1">
      <c r="A159" s="8"/>
      <c r="B159" s="13"/>
      <c r="C159" s="13"/>
      <c r="D159" s="13" t="s">
        <v>30</v>
      </c>
      <c r="E159" s="9">
        <v>17</v>
      </c>
      <c r="F159" s="34">
        <f t="shared" si="57"/>
        <v>15</v>
      </c>
      <c r="G159" s="8">
        <v>6</v>
      </c>
      <c r="H159" s="10">
        <v>3</v>
      </c>
      <c r="I159" s="8">
        <v>4</v>
      </c>
      <c r="J159" s="8">
        <v>2</v>
      </c>
      <c r="K159" s="11">
        <f t="shared" si="48"/>
        <v>86.666666666666671</v>
      </c>
      <c r="L159" s="11">
        <f t="shared" si="49"/>
        <v>60</v>
      </c>
      <c r="M159" s="11">
        <f t="shared" si="50"/>
        <v>64.533333333333331</v>
      </c>
      <c r="N159" s="11">
        <f t="shared" si="51"/>
        <v>3.8666666666666667</v>
      </c>
      <c r="O159" s="11">
        <f t="shared" si="52"/>
        <v>56</v>
      </c>
    </row>
    <row r="160" spans="1:15" s="16" customFormat="1" ht="15.75" customHeight="1">
      <c r="A160" s="8"/>
      <c r="B160" s="13"/>
      <c r="C160" s="13"/>
      <c r="D160" s="13" t="s">
        <v>58</v>
      </c>
      <c r="E160" s="9">
        <v>16</v>
      </c>
      <c r="F160" s="34">
        <f t="shared" si="57"/>
        <v>11</v>
      </c>
      <c r="G160" s="8">
        <v>0</v>
      </c>
      <c r="H160" s="10">
        <v>1</v>
      </c>
      <c r="I160" s="8">
        <v>7</v>
      </c>
      <c r="J160" s="8">
        <v>3</v>
      </c>
      <c r="K160" s="11">
        <f t="shared" si="48"/>
        <v>72.727272727272734</v>
      </c>
      <c r="L160" s="11">
        <f t="shared" si="49"/>
        <v>9.0909090909090917</v>
      </c>
      <c r="M160" s="11">
        <f t="shared" si="50"/>
        <v>33.090909090909093</v>
      </c>
      <c r="N160" s="11">
        <f t="shared" si="51"/>
        <v>2.8181818181818183</v>
      </c>
      <c r="O160" s="11">
        <f t="shared" si="52"/>
        <v>7.2727272727272725</v>
      </c>
    </row>
    <row r="161" spans="1:15" s="39" customFormat="1" ht="15.75" customHeight="1">
      <c r="A161" s="12"/>
      <c r="B161" s="13"/>
      <c r="C161" s="13"/>
      <c r="D161" s="13"/>
      <c r="E161" s="34">
        <f>SUM(E156:E160)</f>
        <v>79</v>
      </c>
      <c r="F161" s="34">
        <f>SUM(F156:F160)</f>
        <v>71</v>
      </c>
      <c r="G161" s="34">
        <f t="shared" ref="G161:J161" si="58">SUM(G156:G160)</f>
        <v>22</v>
      </c>
      <c r="H161" s="34">
        <f t="shared" si="58"/>
        <v>18</v>
      </c>
      <c r="I161" s="34">
        <f t="shared" si="58"/>
        <v>24</v>
      </c>
      <c r="J161" s="34">
        <f t="shared" si="58"/>
        <v>7</v>
      </c>
      <c r="K161" s="14">
        <f t="shared" si="48"/>
        <v>90.140845070422529</v>
      </c>
      <c r="L161" s="14">
        <f t="shared" si="49"/>
        <v>56.338028169014081</v>
      </c>
      <c r="M161" s="14">
        <f t="shared" si="50"/>
        <v>60.95774647887324</v>
      </c>
      <c r="N161" s="14">
        <f t="shared" si="51"/>
        <v>3.7746478873239435</v>
      </c>
      <c r="O161" s="23">
        <f t="shared" si="52"/>
        <v>51.267605633802816</v>
      </c>
    </row>
    <row r="162" spans="1:15" s="16" customFormat="1" ht="15.75" customHeight="1">
      <c r="A162" s="8"/>
      <c r="B162" s="13"/>
      <c r="C162" s="13" t="s">
        <v>49</v>
      </c>
      <c r="D162" s="13" t="s">
        <v>29</v>
      </c>
      <c r="E162" s="9">
        <v>15</v>
      </c>
      <c r="F162" s="34">
        <f t="shared" si="57"/>
        <v>13</v>
      </c>
      <c r="G162" s="8">
        <v>1</v>
      </c>
      <c r="H162" s="10">
        <v>8</v>
      </c>
      <c r="I162" s="8">
        <v>4</v>
      </c>
      <c r="J162" s="8">
        <v>0</v>
      </c>
      <c r="K162" s="11">
        <f t="shared" si="48"/>
        <v>100</v>
      </c>
      <c r="L162" s="11">
        <f t="shared" si="49"/>
        <v>69.230769230769226</v>
      </c>
      <c r="M162" s="11">
        <f t="shared" si="50"/>
        <v>58.153846153846153</v>
      </c>
      <c r="N162" s="11">
        <f t="shared" si="51"/>
        <v>3.7692307692307692</v>
      </c>
      <c r="O162" s="11">
        <f t="shared" si="52"/>
        <v>56.92307692307692</v>
      </c>
    </row>
    <row r="163" spans="1:15" s="15" customFormat="1" ht="15.75" customHeight="1">
      <c r="A163" s="8"/>
      <c r="B163" s="13"/>
      <c r="C163" s="13"/>
      <c r="D163" s="13" t="s">
        <v>26</v>
      </c>
      <c r="E163" s="9">
        <v>15</v>
      </c>
      <c r="F163" s="34">
        <f t="shared" si="57"/>
        <v>12</v>
      </c>
      <c r="G163" s="8">
        <v>0</v>
      </c>
      <c r="H163" s="10">
        <v>6</v>
      </c>
      <c r="I163" s="8">
        <v>5</v>
      </c>
      <c r="J163" s="8">
        <v>1</v>
      </c>
      <c r="K163" s="11">
        <f t="shared" si="48"/>
        <v>91.666666666666671</v>
      </c>
      <c r="L163" s="11">
        <f t="shared" si="49"/>
        <v>50</v>
      </c>
      <c r="M163" s="11">
        <f t="shared" si="50"/>
        <v>48.333333333333336</v>
      </c>
      <c r="N163" s="11">
        <f t="shared" si="51"/>
        <v>3.4166666666666665</v>
      </c>
      <c r="O163" s="11">
        <f t="shared" si="52"/>
        <v>40</v>
      </c>
    </row>
    <row r="164" spans="1:15" s="16" customFormat="1" ht="15.75" customHeight="1">
      <c r="A164" s="8"/>
      <c r="B164" s="13"/>
      <c r="C164" s="13"/>
      <c r="D164" s="13" t="s">
        <v>41</v>
      </c>
      <c r="E164" s="9">
        <v>13</v>
      </c>
      <c r="F164" s="34">
        <f t="shared" si="57"/>
        <v>12</v>
      </c>
      <c r="G164" s="8">
        <v>0</v>
      </c>
      <c r="H164" s="10">
        <v>6</v>
      </c>
      <c r="I164" s="8">
        <v>6</v>
      </c>
      <c r="J164" s="8">
        <v>0</v>
      </c>
      <c r="K164" s="11">
        <f t="shared" si="48"/>
        <v>100</v>
      </c>
      <c r="L164" s="11">
        <f t="shared" si="49"/>
        <v>50</v>
      </c>
      <c r="M164" s="11">
        <f t="shared" si="50"/>
        <v>50</v>
      </c>
      <c r="N164" s="11">
        <f t="shared" si="51"/>
        <v>3.5</v>
      </c>
      <c r="O164" s="11">
        <f t="shared" si="52"/>
        <v>40</v>
      </c>
    </row>
    <row r="165" spans="1:15" s="16" customFormat="1" ht="15.75" customHeight="1">
      <c r="A165" s="8"/>
      <c r="B165" s="13"/>
      <c r="C165" s="13"/>
      <c r="D165" s="13" t="s">
        <v>27</v>
      </c>
      <c r="E165" s="9">
        <v>15</v>
      </c>
      <c r="F165" s="34">
        <f t="shared" si="57"/>
        <v>15</v>
      </c>
      <c r="G165" s="8">
        <v>1</v>
      </c>
      <c r="H165" s="10">
        <v>11</v>
      </c>
      <c r="I165" s="8">
        <v>3</v>
      </c>
      <c r="J165" s="8">
        <v>0</v>
      </c>
      <c r="K165" s="11">
        <f t="shared" si="48"/>
        <v>100</v>
      </c>
      <c r="L165" s="11">
        <f t="shared" si="49"/>
        <v>80</v>
      </c>
      <c r="M165" s="11">
        <f t="shared" si="50"/>
        <v>60.8</v>
      </c>
      <c r="N165" s="11">
        <f t="shared" si="51"/>
        <v>3.8666666666666667</v>
      </c>
      <c r="O165" s="11">
        <f t="shared" si="52"/>
        <v>65.333333333333329</v>
      </c>
    </row>
    <row r="166" spans="1:15" s="16" customFormat="1" ht="15.75" customHeight="1">
      <c r="A166" s="8"/>
      <c r="B166" s="13"/>
      <c r="C166" s="13"/>
      <c r="D166" s="13" t="s">
        <v>60</v>
      </c>
      <c r="E166" s="9">
        <v>15</v>
      </c>
      <c r="F166" s="34">
        <f t="shared" si="57"/>
        <v>14</v>
      </c>
      <c r="G166" s="8">
        <v>0</v>
      </c>
      <c r="H166" s="10">
        <v>7</v>
      </c>
      <c r="I166" s="8">
        <v>7</v>
      </c>
      <c r="J166" s="8">
        <v>0</v>
      </c>
      <c r="K166" s="11">
        <f t="shared" si="48"/>
        <v>100</v>
      </c>
      <c r="L166" s="11">
        <f t="shared" si="49"/>
        <v>50</v>
      </c>
      <c r="M166" s="11">
        <f t="shared" si="50"/>
        <v>50</v>
      </c>
      <c r="N166" s="11">
        <f t="shared" si="51"/>
        <v>3.5</v>
      </c>
      <c r="O166" s="11">
        <f t="shared" si="52"/>
        <v>40</v>
      </c>
    </row>
    <row r="167" spans="1:15" s="39" customFormat="1" ht="15.75" customHeight="1">
      <c r="A167" s="12"/>
      <c r="B167" s="13"/>
      <c r="C167" s="13"/>
      <c r="D167" s="13"/>
      <c r="E167" s="13">
        <f>SUM(E162:E166)</f>
        <v>73</v>
      </c>
      <c r="F167" s="13">
        <f>SUM(F162:F166)</f>
        <v>66</v>
      </c>
      <c r="G167" s="13">
        <f t="shared" ref="G167:J167" si="59">SUM(G162:G166)</f>
        <v>2</v>
      </c>
      <c r="H167" s="13">
        <f t="shared" si="59"/>
        <v>38</v>
      </c>
      <c r="I167" s="13">
        <f t="shared" si="59"/>
        <v>25</v>
      </c>
      <c r="J167" s="13">
        <f t="shared" si="59"/>
        <v>1</v>
      </c>
      <c r="K167" s="14">
        <f t="shared" si="48"/>
        <v>98.484848484848484</v>
      </c>
      <c r="L167" s="14">
        <f t="shared" si="49"/>
        <v>60.606060606060609</v>
      </c>
      <c r="M167" s="14">
        <f t="shared" si="50"/>
        <v>53.757575757575758</v>
      </c>
      <c r="N167" s="14">
        <f t="shared" si="51"/>
        <v>3.6212121212121211</v>
      </c>
      <c r="O167" s="23">
        <f t="shared" si="52"/>
        <v>49.090909090909093</v>
      </c>
    </row>
    <row r="168" spans="1:15" s="39" customFormat="1" ht="15.75" customHeight="1">
      <c r="A168" s="12"/>
      <c r="B168" s="13"/>
      <c r="C168" s="13"/>
      <c r="D168" s="13"/>
      <c r="E168" s="13">
        <f>E167+E161+E155</f>
        <v>310</v>
      </c>
      <c r="F168" s="13">
        <f>F167+F161+F155</f>
        <v>281</v>
      </c>
      <c r="G168" s="13">
        <f t="shared" ref="G168:J168" si="60">G167+G161+G155</f>
        <v>40</v>
      </c>
      <c r="H168" s="13">
        <f t="shared" si="60"/>
        <v>110</v>
      </c>
      <c r="I168" s="13">
        <f t="shared" si="60"/>
        <v>123</v>
      </c>
      <c r="J168" s="13">
        <f t="shared" si="60"/>
        <v>8</v>
      </c>
      <c r="K168" s="23">
        <f t="shared" si="48"/>
        <v>97.153024911032034</v>
      </c>
      <c r="L168" s="23">
        <f t="shared" si="49"/>
        <v>53.380782918149471</v>
      </c>
      <c r="M168" s="23">
        <f t="shared" si="50"/>
        <v>55.501779359430607</v>
      </c>
      <c r="N168" s="23">
        <f t="shared" si="51"/>
        <v>3.6476868327402134</v>
      </c>
      <c r="O168" s="23">
        <f t="shared" si="52"/>
        <v>45.551601423487547</v>
      </c>
    </row>
    <row r="169" spans="1:15" s="16" customFormat="1" ht="15.75" customHeight="1">
      <c r="A169" s="12"/>
      <c r="B169" s="13" t="s">
        <v>75</v>
      </c>
      <c r="C169" s="13" t="s">
        <v>49</v>
      </c>
      <c r="D169" s="13" t="s">
        <v>33</v>
      </c>
      <c r="E169" s="9">
        <v>17</v>
      </c>
      <c r="F169" s="34">
        <f t="shared" si="57"/>
        <v>16</v>
      </c>
      <c r="G169" s="13">
        <v>5</v>
      </c>
      <c r="H169" s="13">
        <v>7</v>
      </c>
      <c r="I169" s="13">
        <v>4</v>
      </c>
      <c r="J169" s="13">
        <v>0</v>
      </c>
      <c r="K169" s="11">
        <f t="shared" si="48"/>
        <v>100</v>
      </c>
      <c r="L169" s="11">
        <f t="shared" si="49"/>
        <v>75</v>
      </c>
      <c r="M169" s="11">
        <f t="shared" si="50"/>
        <v>68.25</v>
      </c>
      <c r="N169" s="11">
        <f t="shared" si="51"/>
        <v>4.0625</v>
      </c>
      <c r="O169" s="11">
        <f t="shared" si="52"/>
        <v>66.25</v>
      </c>
    </row>
    <row r="170" spans="1:15" s="16" customFormat="1" ht="15.75" customHeight="1">
      <c r="A170" s="12"/>
      <c r="B170" s="13"/>
      <c r="C170" s="13"/>
      <c r="D170" s="13" t="s">
        <v>36</v>
      </c>
      <c r="E170" s="9">
        <v>18</v>
      </c>
      <c r="F170" s="34">
        <f t="shared" si="57"/>
        <v>13</v>
      </c>
      <c r="G170" s="13">
        <v>2</v>
      </c>
      <c r="H170" s="13">
        <v>9</v>
      </c>
      <c r="I170" s="13">
        <v>1</v>
      </c>
      <c r="J170" s="13">
        <v>1</v>
      </c>
      <c r="K170" s="11">
        <f t="shared" si="48"/>
        <v>92.307692307692307</v>
      </c>
      <c r="L170" s="11">
        <f t="shared" si="49"/>
        <v>84.615384615384613</v>
      </c>
      <c r="M170" s="11">
        <f t="shared" si="50"/>
        <v>63.692307692307693</v>
      </c>
      <c r="N170" s="11">
        <f t="shared" si="51"/>
        <v>3.9230769230769229</v>
      </c>
      <c r="O170" s="11">
        <f t="shared" si="52"/>
        <v>70.769230769230774</v>
      </c>
    </row>
    <row r="171" spans="1:15" s="16" customFormat="1" ht="15.75" customHeight="1">
      <c r="A171" s="12"/>
      <c r="B171" s="13"/>
      <c r="C171" s="13"/>
      <c r="D171" s="13" t="s">
        <v>30</v>
      </c>
      <c r="E171" s="9">
        <v>18</v>
      </c>
      <c r="F171" s="34">
        <f t="shared" si="57"/>
        <v>17</v>
      </c>
      <c r="G171" s="13">
        <v>1</v>
      </c>
      <c r="H171" s="13">
        <v>12</v>
      </c>
      <c r="I171" s="13">
        <v>4</v>
      </c>
      <c r="J171" s="13">
        <v>0</v>
      </c>
      <c r="K171" s="11">
        <f t="shared" si="48"/>
        <v>100</v>
      </c>
      <c r="L171" s="11">
        <f t="shared" si="49"/>
        <v>76.470588235294116</v>
      </c>
      <c r="M171" s="11">
        <f t="shared" si="50"/>
        <v>59.529411764705884</v>
      </c>
      <c r="N171" s="11">
        <f t="shared" si="51"/>
        <v>3.8235294117647061</v>
      </c>
      <c r="O171" s="11">
        <f t="shared" si="52"/>
        <v>62.352941176470587</v>
      </c>
    </row>
    <row r="172" spans="1:15" s="16" customFormat="1" ht="15.75" customHeight="1">
      <c r="A172" s="12"/>
      <c r="B172" s="13"/>
      <c r="C172" s="13"/>
      <c r="D172" s="13" t="s">
        <v>25</v>
      </c>
      <c r="E172" s="9">
        <v>16</v>
      </c>
      <c r="F172" s="34">
        <f t="shared" si="57"/>
        <v>13</v>
      </c>
      <c r="G172" s="13">
        <v>3</v>
      </c>
      <c r="H172" s="13">
        <v>4</v>
      </c>
      <c r="I172" s="13">
        <v>6</v>
      </c>
      <c r="J172" s="13">
        <v>0</v>
      </c>
      <c r="K172" s="11">
        <f t="shared" si="48"/>
        <v>100</v>
      </c>
      <c r="L172" s="11">
        <f t="shared" si="49"/>
        <v>53.846153846153847</v>
      </c>
      <c r="M172" s="11">
        <f t="shared" si="50"/>
        <v>59.384615384615387</v>
      </c>
      <c r="N172" s="11">
        <f t="shared" si="51"/>
        <v>3.7692307692307692</v>
      </c>
      <c r="O172" s="11">
        <f t="shared" si="52"/>
        <v>47.692307692307693</v>
      </c>
    </row>
    <row r="173" spans="1:15" s="16" customFormat="1" ht="15.75" customHeight="1">
      <c r="A173" s="12"/>
      <c r="B173" s="13"/>
      <c r="C173" s="13"/>
      <c r="D173" s="13" t="s">
        <v>24</v>
      </c>
      <c r="E173" s="9">
        <v>17</v>
      </c>
      <c r="F173" s="34">
        <f t="shared" si="57"/>
        <v>17</v>
      </c>
      <c r="G173" s="13">
        <v>2</v>
      </c>
      <c r="H173" s="13">
        <v>7</v>
      </c>
      <c r="I173" s="13">
        <v>8</v>
      </c>
      <c r="J173" s="13">
        <v>0</v>
      </c>
      <c r="K173" s="11">
        <f t="shared" si="48"/>
        <v>100</v>
      </c>
      <c r="L173" s="11">
        <f t="shared" si="49"/>
        <v>52.941176470588239</v>
      </c>
      <c r="M173" s="11">
        <f t="shared" si="50"/>
        <v>55.058823529411768</v>
      </c>
      <c r="N173" s="11">
        <f t="shared" si="51"/>
        <v>3.6470588235294117</v>
      </c>
      <c r="O173" s="11">
        <f t="shared" si="52"/>
        <v>44.705882352941174</v>
      </c>
    </row>
    <row r="174" spans="1:15" s="16" customFormat="1" ht="15.75" customHeight="1">
      <c r="A174" s="12"/>
      <c r="B174" s="13"/>
      <c r="C174" s="13"/>
      <c r="D174" s="13" t="s">
        <v>56</v>
      </c>
      <c r="E174" s="9">
        <v>20</v>
      </c>
      <c r="F174" s="34">
        <f t="shared" si="57"/>
        <v>18</v>
      </c>
      <c r="G174" s="13">
        <v>0</v>
      </c>
      <c r="H174" s="13">
        <v>11</v>
      </c>
      <c r="I174" s="13">
        <v>6</v>
      </c>
      <c r="J174" s="13">
        <v>1</v>
      </c>
      <c r="K174" s="11">
        <f t="shared" si="48"/>
        <v>94.444444444444443</v>
      </c>
      <c r="L174" s="11">
        <f t="shared" si="49"/>
        <v>61.111111111111107</v>
      </c>
      <c r="M174" s="11">
        <f t="shared" si="50"/>
        <v>52</v>
      </c>
      <c r="N174" s="11">
        <f t="shared" si="51"/>
        <v>3.5555555555555554</v>
      </c>
      <c r="O174" s="11">
        <f t="shared" si="52"/>
        <v>48.888888888888886</v>
      </c>
    </row>
    <row r="175" spans="1:15" s="16" customFormat="1" ht="15.75" customHeight="1">
      <c r="A175" s="12"/>
      <c r="B175" s="13"/>
      <c r="C175" s="13"/>
      <c r="D175" s="13" t="s">
        <v>58</v>
      </c>
      <c r="E175" s="9">
        <v>16</v>
      </c>
      <c r="F175" s="34">
        <f t="shared" si="57"/>
        <v>10</v>
      </c>
      <c r="G175" s="13">
        <v>0</v>
      </c>
      <c r="H175" s="13">
        <v>0</v>
      </c>
      <c r="I175" s="13">
        <v>9</v>
      </c>
      <c r="J175" s="13">
        <v>1</v>
      </c>
      <c r="K175" s="11">
        <f t="shared" si="48"/>
        <v>90</v>
      </c>
      <c r="L175" s="11">
        <f t="shared" si="49"/>
        <v>0</v>
      </c>
      <c r="M175" s="11">
        <f t="shared" si="50"/>
        <v>34</v>
      </c>
      <c r="N175" s="11">
        <f t="shared" si="51"/>
        <v>2.9</v>
      </c>
      <c r="O175" s="11">
        <f t="shared" si="52"/>
        <v>0</v>
      </c>
    </row>
    <row r="176" spans="1:15" s="39" customFormat="1" ht="15.75" customHeight="1">
      <c r="A176" s="12"/>
      <c r="B176" s="13"/>
      <c r="C176" s="13"/>
      <c r="D176" s="13"/>
      <c r="E176" s="34">
        <f>SUM(E169:E175)</f>
        <v>122</v>
      </c>
      <c r="F176" s="34">
        <f>SUM(F169:F175)</f>
        <v>104</v>
      </c>
      <c r="G176" s="34">
        <f t="shared" ref="G176:J176" si="61">SUM(G169:G175)</f>
        <v>13</v>
      </c>
      <c r="H176" s="34">
        <f t="shared" si="61"/>
        <v>50</v>
      </c>
      <c r="I176" s="34">
        <f t="shared" si="61"/>
        <v>38</v>
      </c>
      <c r="J176" s="34">
        <f t="shared" si="61"/>
        <v>3</v>
      </c>
      <c r="K176" s="23">
        <f t="shared" si="48"/>
        <v>97.115384615384613</v>
      </c>
      <c r="L176" s="23">
        <f t="shared" si="49"/>
        <v>60.57692307692308</v>
      </c>
      <c r="M176" s="23">
        <f t="shared" si="50"/>
        <v>56.884615384615387</v>
      </c>
      <c r="N176" s="23">
        <f t="shared" si="51"/>
        <v>3.7019230769230771</v>
      </c>
      <c r="O176" s="23">
        <f t="shared" si="52"/>
        <v>50.96153846153846</v>
      </c>
    </row>
    <row r="177" spans="1:15" s="16" customFormat="1" ht="15.75" customHeight="1">
      <c r="A177" s="12"/>
      <c r="B177" s="13"/>
      <c r="C177" s="13" t="s">
        <v>46</v>
      </c>
      <c r="D177" s="13">
        <v>10</v>
      </c>
      <c r="E177" s="13">
        <v>18</v>
      </c>
      <c r="F177" s="34">
        <f t="shared" si="57"/>
        <v>18</v>
      </c>
      <c r="G177" s="13">
        <v>12</v>
      </c>
      <c r="H177" s="13">
        <v>5</v>
      </c>
      <c r="I177" s="13">
        <v>1</v>
      </c>
      <c r="J177" s="13">
        <v>0</v>
      </c>
      <c r="K177" s="11">
        <f t="shared" si="48"/>
        <v>100</v>
      </c>
      <c r="L177" s="11">
        <f t="shared" si="49"/>
        <v>94.444444444444443</v>
      </c>
      <c r="M177" s="11">
        <f t="shared" si="50"/>
        <v>86.444444444444443</v>
      </c>
      <c r="N177" s="11">
        <f t="shared" si="51"/>
        <v>4.6111111111111107</v>
      </c>
      <c r="O177" s="11">
        <f t="shared" si="52"/>
        <v>88.888888888888886</v>
      </c>
    </row>
    <row r="178" spans="1:15" s="16" customFormat="1" ht="15.75" customHeight="1">
      <c r="A178" s="12"/>
      <c r="B178" s="13"/>
      <c r="C178" s="13"/>
      <c r="D178" s="13">
        <v>11</v>
      </c>
      <c r="E178" s="13">
        <v>16</v>
      </c>
      <c r="F178" s="34">
        <f t="shared" si="57"/>
        <v>16</v>
      </c>
      <c r="G178" s="13">
        <v>12</v>
      </c>
      <c r="H178" s="13">
        <v>2</v>
      </c>
      <c r="I178" s="13">
        <v>2</v>
      </c>
      <c r="J178" s="13">
        <v>0</v>
      </c>
      <c r="K178" s="11">
        <f t="shared" si="48"/>
        <v>100</v>
      </c>
      <c r="L178" s="11">
        <f t="shared" si="49"/>
        <v>87.5</v>
      </c>
      <c r="M178" s="11">
        <f t="shared" si="50"/>
        <v>87.5</v>
      </c>
      <c r="N178" s="11">
        <f t="shared" si="51"/>
        <v>4.625</v>
      </c>
      <c r="O178" s="11">
        <f t="shared" si="52"/>
        <v>85</v>
      </c>
    </row>
    <row r="179" spans="1:15" s="39" customFormat="1" ht="15.75" customHeight="1">
      <c r="A179" s="12"/>
      <c r="B179" s="13"/>
      <c r="C179" s="13"/>
      <c r="D179" s="13"/>
      <c r="E179" s="34">
        <f>SUM(E177:E178)</f>
        <v>34</v>
      </c>
      <c r="F179" s="34">
        <f>SUM(F177:F178)</f>
        <v>34</v>
      </c>
      <c r="G179" s="34">
        <f t="shared" ref="G179:J179" si="62">SUM(G177:G178)</f>
        <v>24</v>
      </c>
      <c r="H179" s="34">
        <f t="shared" si="62"/>
        <v>7</v>
      </c>
      <c r="I179" s="34">
        <f t="shared" si="62"/>
        <v>3</v>
      </c>
      <c r="J179" s="34">
        <f t="shared" si="62"/>
        <v>0</v>
      </c>
      <c r="K179" s="23">
        <f t="shared" si="48"/>
        <v>100</v>
      </c>
      <c r="L179" s="23">
        <f t="shared" si="49"/>
        <v>91.176470588235304</v>
      </c>
      <c r="M179" s="23">
        <f t="shared" si="50"/>
        <v>86.941176470588232</v>
      </c>
      <c r="N179" s="23">
        <f t="shared" si="51"/>
        <v>4.617647058823529</v>
      </c>
      <c r="O179" s="23">
        <f t="shared" si="52"/>
        <v>87.058823529411768</v>
      </c>
    </row>
    <row r="180" spans="1:15" s="39" customFormat="1" ht="15.75" customHeight="1">
      <c r="A180" s="12"/>
      <c r="B180" s="13"/>
      <c r="C180" s="13"/>
      <c r="D180" s="13"/>
      <c r="E180" s="34">
        <f>E179+E176</f>
        <v>156</v>
      </c>
      <c r="F180" s="34">
        <f>F179+F176</f>
        <v>138</v>
      </c>
      <c r="G180" s="34">
        <f t="shared" ref="G180:J180" si="63">G179+G176</f>
        <v>37</v>
      </c>
      <c r="H180" s="34">
        <f t="shared" si="63"/>
        <v>57</v>
      </c>
      <c r="I180" s="34">
        <f t="shared" si="63"/>
        <v>41</v>
      </c>
      <c r="J180" s="34">
        <f t="shared" si="63"/>
        <v>3</v>
      </c>
      <c r="K180" s="23">
        <f t="shared" si="48"/>
        <v>97.826086956521735</v>
      </c>
      <c r="L180" s="23">
        <f t="shared" si="49"/>
        <v>68.115942028985501</v>
      </c>
      <c r="M180" s="23">
        <f t="shared" si="50"/>
        <v>64.289855072463766</v>
      </c>
      <c r="N180" s="23">
        <f t="shared" si="51"/>
        <v>3.9275362318840581</v>
      </c>
      <c r="O180" s="23">
        <f t="shared" si="52"/>
        <v>59.855072463768117</v>
      </c>
    </row>
    <row r="181" spans="1:15" s="16" customFormat="1" ht="15.75" customHeight="1">
      <c r="A181" s="8"/>
      <c r="B181" s="13" t="s">
        <v>50</v>
      </c>
      <c r="C181" s="39" t="s">
        <v>11</v>
      </c>
      <c r="D181" s="13" t="s">
        <v>23</v>
      </c>
      <c r="E181" s="9">
        <v>20</v>
      </c>
      <c r="F181" s="34">
        <f t="shared" si="57"/>
        <v>18</v>
      </c>
      <c r="G181" s="8">
        <v>0</v>
      </c>
      <c r="H181" s="10">
        <v>3</v>
      </c>
      <c r="I181" s="8">
        <v>10</v>
      </c>
      <c r="J181" s="8">
        <v>5</v>
      </c>
      <c r="K181" s="11">
        <f t="shared" si="48"/>
        <v>72.222222222222214</v>
      </c>
      <c r="L181" s="11">
        <f t="shared" si="49"/>
        <v>16.666666666666664</v>
      </c>
      <c r="M181" s="11">
        <f t="shared" si="50"/>
        <v>35.111111111111114</v>
      </c>
      <c r="N181" s="11">
        <f t="shared" si="51"/>
        <v>2.8888888888888888</v>
      </c>
      <c r="O181" s="11">
        <f t="shared" si="52"/>
        <v>13.333333333333334</v>
      </c>
    </row>
    <row r="182" spans="1:15" s="15" customFormat="1" ht="15.75" customHeight="1">
      <c r="A182" s="8"/>
      <c r="B182" s="13"/>
      <c r="C182" s="13"/>
      <c r="D182" s="13" t="s">
        <v>22</v>
      </c>
      <c r="E182" s="9">
        <v>19</v>
      </c>
      <c r="F182" s="34">
        <f t="shared" si="57"/>
        <v>18</v>
      </c>
      <c r="G182" s="8">
        <v>1</v>
      </c>
      <c r="H182" s="10">
        <v>9</v>
      </c>
      <c r="I182" s="8">
        <v>5</v>
      </c>
      <c r="J182" s="8">
        <v>3</v>
      </c>
      <c r="K182" s="11">
        <f t="shared" si="48"/>
        <v>83.333333333333329</v>
      </c>
      <c r="L182" s="11">
        <f t="shared" si="49"/>
        <v>55.555555555555557</v>
      </c>
      <c r="M182" s="11">
        <f t="shared" si="50"/>
        <v>50.222222222222221</v>
      </c>
      <c r="N182" s="11">
        <f t="shared" si="51"/>
        <v>3.4444444444444446</v>
      </c>
      <c r="O182" s="11">
        <f t="shared" si="52"/>
        <v>45.555555555555557</v>
      </c>
    </row>
    <row r="183" spans="1:15" s="16" customFormat="1" ht="15.75" customHeight="1">
      <c r="A183" s="8"/>
      <c r="B183" s="13"/>
      <c r="C183" s="13"/>
      <c r="D183" s="13" t="s">
        <v>40</v>
      </c>
      <c r="E183" s="9">
        <v>18</v>
      </c>
      <c r="F183" s="34">
        <f t="shared" si="57"/>
        <v>14</v>
      </c>
      <c r="G183" s="8">
        <v>1</v>
      </c>
      <c r="H183" s="10">
        <v>5</v>
      </c>
      <c r="I183" s="8">
        <v>5</v>
      </c>
      <c r="J183" s="8">
        <v>3</v>
      </c>
      <c r="K183" s="11">
        <f t="shared" si="48"/>
        <v>78.571428571428569</v>
      </c>
      <c r="L183" s="11">
        <f t="shared" si="49"/>
        <v>42.857142857142861</v>
      </c>
      <c r="M183" s="11">
        <f t="shared" si="50"/>
        <v>46.285714285714285</v>
      </c>
      <c r="N183" s="11">
        <f t="shared" si="51"/>
        <v>3.2857142857142856</v>
      </c>
      <c r="O183" s="11">
        <f t="shared" si="52"/>
        <v>35.714285714285715</v>
      </c>
    </row>
    <row r="184" spans="1:15" s="16" customFormat="1" ht="15.75" customHeight="1">
      <c r="A184" s="8"/>
      <c r="B184" s="13"/>
      <c r="C184" s="13"/>
      <c r="D184" s="13" t="s">
        <v>32</v>
      </c>
      <c r="E184" s="10">
        <v>14</v>
      </c>
      <c r="F184" s="34">
        <f t="shared" si="57"/>
        <v>13</v>
      </c>
      <c r="G184" s="8">
        <v>1</v>
      </c>
      <c r="H184" s="10">
        <v>7</v>
      </c>
      <c r="I184" s="8">
        <v>4</v>
      </c>
      <c r="J184" s="8">
        <v>1</v>
      </c>
      <c r="K184" s="11">
        <f t="shared" si="48"/>
        <v>92.307692307692307</v>
      </c>
      <c r="L184" s="11">
        <f t="shared" si="49"/>
        <v>61.53846153846154</v>
      </c>
      <c r="M184" s="11">
        <f t="shared" si="50"/>
        <v>54.46153846153846</v>
      </c>
      <c r="N184" s="11">
        <f t="shared" si="51"/>
        <v>3.6153846153846154</v>
      </c>
      <c r="O184" s="11">
        <f t="shared" si="52"/>
        <v>50.769230769230766</v>
      </c>
    </row>
    <row r="185" spans="1:15" s="39" customFormat="1" ht="15.75" customHeight="1">
      <c r="A185" s="40"/>
      <c r="B185" s="13"/>
      <c r="C185" s="13"/>
      <c r="D185" s="13"/>
      <c r="E185" s="34">
        <f>SUM(E181:E184)</f>
        <v>71</v>
      </c>
      <c r="F185" s="34">
        <f>SUM(F181:F184)</f>
        <v>63</v>
      </c>
      <c r="G185" s="34">
        <f t="shared" ref="G185:J185" si="64">SUM(G181:G184)</f>
        <v>3</v>
      </c>
      <c r="H185" s="34">
        <f t="shared" si="64"/>
        <v>24</v>
      </c>
      <c r="I185" s="34">
        <f t="shared" si="64"/>
        <v>24</v>
      </c>
      <c r="J185" s="34">
        <f t="shared" si="64"/>
        <v>12</v>
      </c>
      <c r="K185" s="23">
        <f t="shared" si="48"/>
        <v>80.952380952380949</v>
      </c>
      <c r="L185" s="23">
        <f t="shared" si="49"/>
        <v>42.857142857142854</v>
      </c>
      <c r="M185" s="23">
        <f t="shared" si="50"/>
        <v>45.904761904761905</v>
      </c>
      <c r="N185" s="23">
        <f t="shared" si="51"/>
        <v>3.2857142857142856</v>
      </c>
      <c r="O185" s="23">
        <f t="shared" si="52"/>
        <v>35.238095238095241</v>
      </c>
    </row>
    <row r="186" spans="1:15" s="16" customFormat="1" ht="15.75" customHeight="1">
      <c r="A186" s="8"/>
      <c r="B186" s="13"/>
      <c r="C186" s="13" t="s">
        <v>6</v>
      </c>
      <c r="D186" s="13" t="s">
        <v>29</v>
      </c>
      <c r="E186" s="9">
        <v>15</v>
      </c>
      <c r="F186" s="34">
        <f t="shared" si="57"/>
        <v>13</v>
      </c>
      <c r="G186" s="8">
        <v>4</v>
      </c>
      <c r="H186" s="10">
        <v>6</v>
      </c>
      <c r="I186" s="8">
        <v>3</v>
      </c>
      <c r="J186" s="8">
        <v>0</v>
      </c>
      <c r="K186" s="11">
        <f t="shared" si="48"/>
        <v>100</v>
      </c>
      <c r="L186" s="11">
        <f t="shared" si="49"/>
        <v>76.92307692307692</v>
      </c>
      <c r="M186" s="11">
        <f t="shared" si="50"/>
        <v>68.615384615384613</v>
      </c>
      <c r="N186" s="11">
        <f t="shared" si="51"/>
        <v>4.0769230769230766</v>
      </c>
      <c r="O186" s="11">
        <f t="shared" si="52"/>
        <v>67.692307692307693</v>
      </c>
    </row>
    <row r="187" spans="1:15" s="16" customFormat="1" ht="15.75" customHeight="1">
      <c r="A187" s="8"/>
      <c r="B187" s="13"/>
      <c r="C187" s="13"/>
      <c r="D187" s="13" t="s">
        <v>26</v>
      </c>
      <c r="E187" s="9">
        <v>14</v>
      </c>
      <c r="F187" s="34">
        <f t="shared" si="57"/>
        <v>13</v>
      </c>
      <c r="G187" s="8">
        <v>6</v>
      </c>
      <c r="H187" s="10">
        <v>6</v>
      </c>
      <c r="I187" s="8">
        <v>1</v>
      </c>
      <c r="J187" s="8">
        <v>0</v>
      </c>
      <c r="K187" s="11">
        <f t="shared" si="48"/>
        <v>100</v>
      </c>
      <c r="L187" s="11">
        <f t="shared" si="49"/>
        <v>92.307692307692307</v>
      </c>
      <c r="M187" s="11">
        <f t="shared" si="50"/>
        <v>78.461538461538467</v>
      </c>
      <c r="N187" s="11">
        <f t="shared" si="51"/>
        <v>4.384615384615385</v>
      </c>
      <c r="O187" s="11">
        <f t="shared" si="52"/>
        <v>83.07692307692308</v>
      </c>
    </row>
    <row r="188" spans="1:15" s="16" customFormat="1" ht="15.75" customHeight="1">
      <c r="A188" s="8"/>
      <c r="B188" s="13"/>
      <c r="C188" s="13"/>
      <c r="D188" s="13" t="s">
        <v>41</v>
      </c>
      <c r="E188" s="9">
        <v>12</v>
      </c>
      <c r="F188" s="34">
        <f t="shared" si="57"/>
        <v>9</v>
      </c>
      <c r="G188" s="8">
        <v>0</v>
      </c>
      <c r="H188" s="10">
        <v>2</v>
      </c>
      <c r="I188" s="8">
        <v>7</v>
      </c>
      <c r="J188" s="8">
        <v>0</v>
      </c>
      <c r="K188" s="11">
        <f t="shared" si="48"/>
        <v>100</v>
      </c>
      <c r="L188" s="11">
        <f t="shared" si="49"/>
        <v>22.222222222222221</v>
      </c>
      <c r="M188" s="11">
        <f t="shared" si="50"/>
        <v>42.222222222222221</v>
      </c>
      <c r="N188" s="11">
        <f t="shared" si="51"/>
        <v>3.2222222222222223</v>
      </c>
      <c r="O188" s="11">
        <f t="shared" si="52"/>
        <v>17.777777777777779</v>
      </c>
    </row>
    <row r="189" spans="1:15" s="16" customFormat="1" ht="15.75" customHeight="1">
      <c r="A189" s="8"/>
      <c r="B189" s="13"/>
      <c r="C189" s="13"/>
      <c r="D189" s="13" t="s">
        <v>27</v>
      </c>
      <c r="E189" s="9">
        <v>15</v>
      </c>
      <c r="F189" s="34">
        <f t="shared" si="57"/>
        <v>14</v>
      </c>
      <c r="G189" s="8">
        <v>3</v>
      </c>
      <c r="H189" s="10">
        <v>6</v>
      </c>
      <c r="I189" s="8">
        <v>5</v>
      </c>
      <c r="J189" s="8">
        <v>0</v>
      </c>
      <c r="K189" s="11">
        <f t="shared" si="48"/>
        <v>100</v>
      </c>
      <c r="L189" s="11">
        <f t="shared" si="49"/>
        <v>64.285714285714292</v>
      </c>
      <c r="M189" s="11">
        <f t="shared" si="50"/>
        <v>61.714285714285715</v>
      </c>
      <c r="N189" s="11">
        <f t="shared" si="51"/>
        <v>3.8571428571428572</v>
      </c>
      <c r="O189" s="11">
        <f t="shared" si="52"/>
        <v>55.714285714285715</v>
      </c>
    </row>
    <row r="190" spans="1:15" s="16" customFormat="1" ht="15.75" customHeight="1">
      <c r="A190" s="8"/>
      <c r="B190" s="13"/>
      <c r="C190" s="13"/>
      <c r="D190" s="13" t="s">
        <v>35</v>
      </c>
      <c r="E190" s="9">
        <v>15</v>
      </c>
      <c r="F190" s="34">
        <f t="shared" si="57"/>
        <v>13</v>
      </c>
      <c r="G190" s="8">
        <v>1</v>
      </c>
      <c r="H190" s="10">
        <v>4</v>
      </c>
      <c r="I190" s="8">
        <v>5</v>
      </c>
      <c r="J190" s="8">
        <v>3</v>
      </c>
      <c r="K190" s="11">
        <f t="shared" si="48"/>
        <v>76.92307692307692</v>
      </c>
      <c r="L190" s="11">
        <f t="shared" si="49"/>
        <v>38.46153846153846</v>
      </c>
      <c r="M190" s="11">
        <f t="shared" si="50"/>
        <v>44.92307692307692</v>
      </c>
      <c r="N190" s="11">
        <f t="shared" si="51"/>
        <v>3.2307692307692308</v>
      </c>
      <c r="O190" s="11">
        <f t="shared" si="52"/>
        <v>32.307692307692307</v>
      </c>
    </row>
    <row r="191" spans="1:15" s="16" customFormat="1" ht="15.75" customHeight="1">
      <c r="A191" s="8"/>
      <c r="B191" s="13"/>
      <c r="C191" s="13"/>
      <c r="D191" s="13" t="s">
        <v>60</v>
      </c>
      <c r="E191" s="9">
        <v>14</v>
      </c>
      <c r="F191" s="34">
        <f t="shared" si="57"/>
        <v>13</v>
      </c>
      <c r="G191" s="8">
        <v>3</v>
      </c>
      <c r="H191" s="10">
        <v>4</v>
      </c>
      <c r="I191" s="8">
        <v>6</v>
      </c>
      <c r="J191" s="8">
        <v>0</v>
      </c>
      <c r="K191" s="11">
        <f t="shared" si="48"/>
        <v>100</v>
      </c>
      <c r="L191" s="11">
        <f t="shared" si="49"/>
        <v>53.846153846153847</v>
      </c>
      <c r="M191" s="11">
        <f t="shared" si="50"/>
        <v>59.384615384615387</v>
      </c>
      <c r="N191" s="11">
        <f t="shared" si="51"/>
        <v>3.7692307692307692</v>
      </c>
      <c r="O191" s="11">
        <f t="shared" si="52"/>
        <v>47.692307692307693</v>
      </c>
    </row>
    <row r="192" spans="1:15" s="16" customFormat="1" ht="15.75" customHeight="1">
      <c r="A192" s="8"/>
      <c r="B192" s="13"/>
      <c r="C192" s="13"/>
      <c r="D192" s="13" t="s">
        <v>33</v>
      </c>
      <c r="E192" s="9">
        <v>17</v>
      </c>
      <c r="F192" s="34">
        <f t="shared" si="57"/>
        <v>16</v>
      </c>
      <c r="G192" s="8">
        <v>0</v>
      </c>
      <c r="H192" s="10">
        <v>6</v>
      </c>
      <c r="I192" s="8">
        <v>9</v>
      </c>
      <c r="J192" s="8">
        <v>1</v>
      </c>
      <c r="K192" s="11">
        <f t="shared" si="48"/>
        <v>93.75</v>
      </c>
      <c r="L192" s="11">
        <f t="shared" si="49"/>
        <v>37.5</v>
      </c>
      <c r="M192" s="11">
        <f t="shared" si="50"/>
        <v>45.25</v>
      </c>
      <c r="N192" s="11">
        <f t="shared" si="51"/>
        <v>3.3125</v>
      </c>
      <c r="O192" s="11">
        <f t="shared" si="52"/>
        <v>30</v>
      </c>
    </row>
    <row r="193" spans="1:15" s="16" customFormat="1" ht="15.75" customHeight="1">
      <c r="A193" s="8"/>
      <c r="B193" s="13"/>
      <c r="C193" s="13"/>
      <c r="D193" s="13" t="s">
        <v>36</v>
      </c>
      <c r="E193" s="9">
        <v>17</v>
      </c>
      <c r="F193" s="34">
        <f t="shared" si="57"/>
        <v>14</v>
      </c>
      <c r="G193" s="8">
        <v>1</v>
      </c>
      <c r="H193" s="10">
        <v>7</v>
      </c>
      <c r="I193" s="8">
        <v>6</v>
      </c>
      <c r="J193" s="8">
        <v>0</v>
      </c>
      <c r="K193" s="11">
        <f t="shared" si="48"/>
        <v>100</v>
      </c>
      <c r="L193" s="11">
        <f t="shared" si="49"/>
        <v>57.142857142857146</v>
      </c>
      <c r="M193" s="11">
        <f t="shared" si="50"/>
        <v>54.571428571428569</v>
      </c>
      <c r="N193" s="11">
        <f t="shared" si="51"/>
        <v>3.6428571428571428</v>
      </c>
      <c r="O193" s="11">
        <f t="shared" si="52"/>
        <v>47.142857142857146</v>
      </c>
    </row>
    <row r="194" spans="1:15" s="16" customFormat="1" ht="15.75" customHeight="1">
      <c r="A194" s="8"/>
      <c r="B194" s="13"/>
      <c r="C194" s="13"/>
      <c r="D194" s="13" t="s">
        <v>30</v>
      </c>
      <c r="E194" s="9">
        <v>17</v>
      </c>
      <c r="F194" s="34">
        <f t="shared" si="57"/>
        <v>16</v>
      </c>
      <c r="G194" s="8">
        <v>1</v>
      </c>
      <c r="H194" s="10">
        <v>5</v>
      </c>
      <c r="I194" s="8">
        <v>9</v>
      </c>
      <c r="J194" s="8">
        <v>1</v>
      </c>
      <c r="K194" s="11">
        <f t="shared" si="48"/>
        <v>93.75</v>
      </c>
      <c r="L194" s="11">
        <f t="shared" si="49"/>
        <v>37.5</v>
      </c>
      <c r="M194" s="11">
        <f t="shared" si="50"/>
        <v>47.5</v>
      </c>
      <c r="N194" s="11">
        <f t="shared" si="51"/>
        <v>3.375</v>
      </c>
      <c r="O194" s="11">
        <f t="shared" si="52"/>
        <v>31.25</v>
      </c>
    </row>
    <row r="195" spans="1:15" s="16" customFormat="1" ht="15.75" customHeight="1">
      <c r="A195" s="8"/>
      <c r="B195" s="13"/>
      <c r="C195" s="13"/>
      <c r="D195" s="13" t="s">
        <v>25</v>
      </c>
      <c r="E195" s="9">
        <v>16</v>
      </c>
      <c r="F195" s="34">
        <f t="shared" si="57"/>
        <v>14</v>
      </c>
      <c r="G195" s="8">
        <v>0</v>
      </c>
      <c r="H195" s="10">
        <v>6</v>
      </c>
      <c r="I195" s="8">
        <v>7</v>
      </c>
      <c r="J195" s="8">
        <v>1</v>
      </c>
      <c r="K195" s="11">
        <f t="shared" si="48"/>
        <v>92.857142857142861</v>
      </c>
      <c r="L195" s="11">
        <f t="shared" si="49"/>
        <v>42.857142857142861</v>
      </c>
      <c r="M195" s="11">
        <f t="shared" si="50"/>
        <v>46.571428571428569</v>
      </c>
      <c r="N195" s="11">
        <f t="shared" si="51"/>
        <v>3.3571428571428572</v>
      </c>
      <c r="O195" s="11">
        <f t="shared" si="52"/>
        <v>34.285714285714285</v>
      </c>
    </row>
    <row r="196" spans="1:15" s="16" customFormat="1" ht="15.75" customHeight="1">
      <c r="A196" s="8"/>
      <c r="B196" s="13"/>
      <c r="C196" s="13"/>
      <c r="D196" s="13" t="s">
        <v>24</v>
      </c>
      <c r="E196" s="9">
        <v>17</v>
      </c>
      <c r="F196" s="34">
        <f t="shared" si="57"/>
        <v>14</v>
      </c>
      <c r="G196" s="8">
        <v>1</v>
      </c>
      <c r="H196" s="10">
        <v>5</v>
      </c>
      <c r="I196" s="8">
        <v>7</v>
      </c>
      <c r="J196" s="8">
        <v>1</v>
      </c>
      <c r="K196" s="11">
        <f t="shared" si="48"/>
        <v>92.857142857142861</v>
      </c>
      <c r="L196" s="11">
        <f t="shared" si="49"/>
        <v>42.857142857142861</v>
      </c>
      <c r="M196" s="11">
        <f t="shared" si="50"/>
        <v>49.142857142857146</v>
      </c>
      <c r="N196" s="11">
        <f t="shared" si="51"/>
        <v>3.4285714285714284</v>
      </c>
      <c r="O196" s="11">
        <f t="shared" si="52"/>
        <v>35.714285714285715</v>
      </c>
    </row>
    <row r="197" spans="1:15" s="16" customFormat="1" ht="15.75" customHeight="1">
      <c r="A197" s="8"/>
      <c r="B197" s="13"/>
      <c r="C197" s="13"/>
      <c r="D197" s="13" t="s">
        <v>56</v>
      </c>
      <c r="E197" s="9">
        <v>20</v>
      </c>
      <c r="F197" s="34">
        <f t="shared" si="57"/>
        <v>20</v>
      </c>
      <c r="G197" s="8">
        <v>2</v>
      </c>
      <c r="H197" s="10">
        <v>8</v>
      </c>
      <c r="I197" s="8">
        <v>9</v>
      </c>
      <c r="J197" s="8">
        <v>1</v>
      </c>
      <c r="K197" s="11">
        <f t="shared" si="48"/>
        <v>95</v>
      </c>
      <c r="L197" s="11">
        <f t="shared" si="49"/>
        <v>50</v>
      </c>
      <c r="M197" s="11">
        <f t="shared" si="50"/>
        <v>52.6</v>
      </c>
      <c r="N197" s="11">
        <f t="shared" si="51"/>
        <v>3.55</v>
      </c>
      <c r="O197" s="11">
        <f t="shared" si="52"/>
        <v>42</v>
      </c>
    </row>
    <row r="198" spans="1:15" s="16" customFormat="1" ht="15.75" customHeight="1">
      <c r="A198" s="8"/>
      <c r="B198" s="13"/>
      <c r="C198" s="13"/>
      <c r="D198" s="13" t="s">
        <v>58</v>
      </c>
      <c r="E198" s="9">
        <v>16</v>
      </c>
      <c r="F198" s="34">
        <f t="shared" si="57"/>
        <v>12</v>
      </c>
      <c r="G198" s="8">
        <v>0</v>
      </c>
      <c r="H198" s="10">
        <v>0</v>
      </c>
      <c r="I198" s="8">
        <v>9</v>
      </c>
      <c r="J198" s="8">
        <v>3</v>
      </c>
      <c r="K198" s="11">
        <f t="shared" si="48"/>
        <v>75</v>
      </c>
      <c r="L198" s="11">
        <f t="shared" si="49"/>
        <v>0</v>
      </c>
      <c r="M198" s="11">
        <f t="shared" si="50"/>
        <v>31</v>
      </c>
      <c r="N198" s="11">
        <f t="shared" si="51"/>
        <v>2.75</v>
      </c>
      <c r="O198" s="11">
        <f t="shared" si="52"/>
        <v>0</v>
      </c>
    </row>
    <row r="199" spans="1:15" s="16" customFormat="1" ht="15.75" customHeight="1">
      <c r="A199" s="8"/>
      <c r="B199" s="13"/>
      <c r="C199" s="13"/>
      <c r="D199" s="13">
        <v>10</v>
      </c>
      <c r="E199" s="9">
        <v>18</v>
      </c>
      <c r="F199" s="34">
        <f t="shared" si="57"/>
        <v>16</v>
      </c>
      <c r="G199" s="8">
        <v>2</v>
      </c>
      <c r="H199" s="10">
        <v>5</v>
      </c>
      <c r="I199" s="8">
        <v>9</v>
      </c>
      <c r="J199" s="8">
        <v>0</v>
      </c>
      <c r="K199" s="11">
        <f t="shared" si="48"/>
        <v>100</v>
      </c>
      <c r="L199" s="11">
        <f t="shared" si="49"/>
        <v>43.75</v>
      </c>
      <c r="M199" s="11">
        <f t="shared" si="50"/>
        <v>52.75</v>
      </c>
      <c r="N199" s="11">
        <f t="shared" si="51"/>
        <v>3.5625</v>
      </c>
      <c r="O199" s="11">
        <f t="shared" si="52"/>
        <v>37.5</v>
      </c>
    </row>
    <row r="200" spans="1:15" s="15" customFormat="1" ht="15.75" customHeight="1">
      <c r="A200" s="12"/>
      <c r="B200" s="13"/>
      <c r="C200" s="13"/>
      <c r="D200" s="13">
        <v>11</v>
      </c>
      <c r="E200" s="9">
        <v>16</v>
      </c>
      <c r="F200" s="34">
        <f t="shared" si="57"/>
        <v>15</v>
      </c>
      <c r="G200" s="8">
        <v>5</v>
      </c>
      <c r="H200" s="10">
        <v>6</v>
      </c>
      <c r="I200" s="8">
        <v>4</v>
      </c>
      <c r="J200" s="8">
        <v>0</v>
      </c>
      <c r="K200" s="11">
        <f t="shared" si="48"/>
        <v>100</v>
      </c>
      <c r="L200" s="11">
        <f t="shared" si="49"/>
        <v>73.333333333333343</v>
      </c>
      <c r="M200" s="11">
        <f t="shared" si="50"/>
        <v>68.533333333333331</v>
      </c>
      <c r="N200" s="11">
        <f t="shared" si="51"/>
        <v>4.0666666666666664</v>
      </c>
      <c r="O200" s="11">
        <f t="shared" si="52"/>
        <v>65.333333333333329</v>
      </c>
    </row>
    <row r="201" spans="1:15" s="39" customFormat="1" ht="15.75" customHeight="1">
      <c r="A201" s="12"/>
      <c r="B201" s="13"/>
      <c r="C201" s="13"/>
      <c r="D201" s="13"/>
      <c r="E201" s="34">
        <f>SUM(E186:E200)</f>
        <v>239</v>
      </c>
      <c r="F201" s="34">
        <f>SUM(F186:F200)</f>
        <v>212</v>
      </c>
      <c r="G201" s="34">
        <f t="shared" ref="G201:J201" si="65">SUM(G186:G200)</f>
        <v>29</v>
      </c>
      <c r="H201" s="34">
        <f t="shared" si="65"/>
        <v>76</v>
      </c>
      <c r="I201" s="34">
        <f t="shared" si="65"/>
        <v>96</v>
      </c>
      <c r="J201" s="34">
        <f t="shared" si="65"/>
        <v>11</v>
      </c>
      <c r="K201" s="23">
        <f t="shared" si="48"/>
        <v>94.811320754716988</v>
      </c>
      <c r="L201" s="23">
        <f t="shared" si="49"/>
        <v>49.528301886792455</v>
      </c>
      <c r="M201" s="23">
        <f t="shared" si="50"/>
        <v>53.754716981132077</v>
      </c>
      <c r="N201" s="23">
        <f t="shared" si="51"/>
        <v>3.5801886792452828</v>
      </c>
      <c r="O201" s="23">
        <f t="shared" si="52"/>
        <v>42.358490566037737</v>
      </c>
    </row>
    <row r="202" spans="1:15" s="39" customFormat="1" ht="15.75" customHeight="1">
      <c r="A202" s="12"/>
      <c r="B202" s="13"/>
      <c r="C202" s="13"/>
      <c r="D202" s="13"/>
      <c r="E202" s="34">
        <f>E201+E185</f>
        <v>310</v>
      </c>
      <c r="F202" s="34">
        <f>F201+F185</f>
        <v>275</v>
      </c>
      <c r="G202" s="34">
        <f t="shared" ref="G202:J202" si="66">G201+G185</f>
        <v>32</v>
      </c>
      <c r="H202" s="34">
        <f t="shared" si="66"/>
        <v>100</v>
      </c>
      <c r="I202" s="34">
        <f t="shared" si="66"/>
        <v>120</v>
      </c>
      <c r="J202" s="34">
        <f t="shared" si="66"/>
        <v>23</v>
      </c>
      <c r="K202" s="23">
        <f t="shared" si="48"/>
        <v>91.63636363636364</v>
      </c>
      <c r="L202" s="23">
        <f t="shared" si="49"/>
        <v>48</v>
      </c>
      <c r="M202" s="23">
        <f t="shared" si="50"/>
        <v>51.956363636363633</v>
      </c>
      <c r="N202" s="23">
        <f t="shared" si="51"/>
        <v>3.5127272727272727</v>
      </c>
      <c r="O202" s="23">
        <f t="shared" si="52"/>
        <v>40.727272727272727</v>
      </c>
    </row>
    <row r="203" spans="1:15" s="16" customFormat="1" ht="15.75" customHeight="1">
      <c r="A203" s="8"/>
      <c r="B203" s="13" t="s">
        <v>51</v>
      </c>
      <c r="C203" s="13" t="s">
        <v>11</v>
      </c>
      <c r="D203" s="13" t="s">
        <v>33</v>
      </c>
      <c r="E203" s="9">
        <v>17</v>
      </c>
      <c r="F203" s="34">
        <f t="shared" si="57"/>
        <v>16</v>
      </c>
      <c r="G203" s="8">
        <v>0</v>
      </c>
      <c r="H203" s="10">
        <v>4</v>
      </c>
      <c r="I203" s="8">
        <v>9</v>
      </c>
      <c r="J203" s="8">
        <v>3</v>
      </c>
      <c r="K203" s="11">
        <f t="shared" ref="K203:K226" si="67">100/F203*(G203+H203+I203)</f>
        <v>81.25</v>
      </c>
      <c r="L203" s="11">
        <f t="shared" si="49"/>
        <v>25</v>
      </c>
      <c r="M203" s="11">
        <f t="shared" si="50"/>
        <v>39.25</v>
      </c>
      <c r="N203" s="11">
        <f t="shared" si="51"/>
        <v>3.0625</v>
      </c>
      <c r="O203" s="11">
        <f t="shared" si="52"/>
        <v>20</v>
      </c>
    </row>
    <row r="204" spans="1:15" s="16" customFormat="1" ht="15.75" customHeight="1">
      <c r="A204" s="8"/>
      <c r="B204" s="13"/>
      <c r="C204" s="13"/>
      <c r="D204" s="13" t="s">
        <v>36</v>
      </c>
      <c r="E204" s="9">
        <v>17</v>
      </c>
      <c r="F204" s="34">
        <f t="shared" si="57"/>
        <v>12</v>
      </c>
      <c r="G204" s="8">
        <v>1</v>
      </c>
      <c r="H204" s="10">
        <v>2</v>
      </c>
      <c r="I204" s="8">
        <v>8</v>
      </c>
      <c r="J204" s="8">
        <v>1</v>
      </c>
      <c r="K204" s="11">
        <f t="shared" si="67"/>
        <v>91.666666666666671</v>
      </c>
      <c r="L204" s="11">
        <f t="shared" si="49"/>
        <v>25</v>
      </c>
      <c r="M204" s="11">
        <f t="shared" si="50"/>
        <v>44.333333333333336</v>
      </c>
      <c r="N204" s="11">
        <f t="shared" si="51"/>
        <v>3.25</v>
      </c>
      <c r="O204" s="11">
        <f t="shared" si="52"/>
        <v>21.666666666666668</v>
      </c>
    </row>
    <row r="205" spans="1:15" s="16" customFormat="1" ht="15.75" customHeight="1">
      <c r="A205" s="8"/>
      <c r="B205" s="13"/>
      <c r="C205" s="13"/>
      <c r="D205" s="13" t="s">
        <v>30</v>
      </c>
      <c r="E205" s="9">
        <v>17</v>
      </c>
      <c r="F205" s="34">
        <f t="shared" si="57"/>
        <v>12</v>
      </c>
      <c r="G205" s="8">
        <v>0</v>
      </c>
      <c r="H205" s="10">
        <v>2</v>
      </c>
      <c r="I205" s="8">
        <v>7</v>
      </c>
      <c r="J205" s="8">
        <v>3</v>
      </c>
      <c r="K205" s="11">
        <f t="shared" si="67"/>
        <v>75</v>
      </c>
      <c r="L205" s="11">
        <f t="shared" ref="L205:L226" si="68">100/F205*(H205+G205)</f>
        <v>16.666666666666668</v>
      </c>
      <c r="M205" s="11">
        <f t="shared" ref="M205:M226" si="69">(G205*100+H205*64+I205*36+J205*16)/F205</f>
        <v>35.666666666666664</v>
      </c>
      <c r="N205" s="11">
        <f t="shared" ref="N205:N226" si="70">(G205*5+H205*4+I205*3+J205*2)/F205</f>
        <v>2.9166666666666665</v>
      </c>
      <c r="O205" s="11">
        <f t="shared" si="52"/>
        <v>13.333333333333334</v>
      </c>
    </row>
    <row r="206" spans="1:15" s="16" customFormat="1" ht="15.75" customHeight="1">
      <c r="A206" s="8"/>
      <c r="B206" s="13"/>
      <c r="C206" s="13"/>
      <c r="D206" s="13" t="s">
        <v>25</v>
      </c>
      <c r="E206" s="9">
        <v>16</v>
      </c>
      <c r="F206" s="34">
        <f t="shared" si="57"/>
        <v>16</v>
      </c>
      <c r="G206" s="8">
        <v>0</v>
      </c>
      <c r="H206" s="10">
        <v>4</v>
      </c>
      <c r="I206" s="8">
        <v>8</v>
      </c>
      <c r="J206" s="8">
        <v>4</v>
      </c>
      <c r="K206" s="11">
        <f t="shared" si="67"/>
        <v>75</v>
      </c>
      <c r="L206" s="11">
        <f t="shared" si="68"/>
        <v>25</v>
      </c>
      <c r="M206" s="11">
        <f t="shared" si="69"/>
        <v>38</v>
      </c>
      <c r="N206" s="11">
        <f t="shared" si="70"/>
        <v>3</v>
      </c>
      <c r="O206" s="11">
        <f t="shared" si="52"/>
        <v>20</v>
      </c>
    </row>
    <row r="207" spans="1:15" s="16" customFormat="1" ht="15.75" customHeight="1">
      <c r="A207" s="8"/>
      <c r="B207" s="13"/>
      <c r="C207" s="13"/>
      <c r="D207" s="13" t="s">
        <v>24</v>
      </c>
      <c r="E207" s="9">
        <v>16</v>
      </c>
      <c r="F207" s="34">
        <f t="shared" si="57"/>
        <v>13</v>
      </c>
      <c r="G207" s="8">
        <v>1</v>
      </c>
      <c r="H207" s="10">
        <v>2</v>
      </c>
      <c r="I207" s="8">
        <v>6</v>
      </c>
      <c r="J207" s="8">
        <v>4</v>
      </c>
      <c r="K207" s="11">
        <f t="shared" si="67"/>
        <v>69.230769230769226</v>
      </c>
      <c r="L207" s="11">
        <f t="shared" si="68"/>
        <v>23.076923076923077</v>
      </c>
      <c r="M207" s="11">
        <f t="shared" si="69"/>
        <v>39.07692307692308</v>
      </c>
      <c r="N207" s="11">
        <f t="shared" si="70"/>
        <v>3</v>
      </c>
      <c r="O207" s="11">
        <f t="shared" si="52"/>
        <v>20</v>
      </c>
    </row>
    <row r="208" spans="1:15" s="16" customFormat="1" ht="15.75" customHeight="1">
      <c r="A208" s="8"/>
      <c r="B208" s="13"/>
      <c r="C208" s="13"/>
      <c r="D208" s="13" t="s">
        <v>56</v>
      </c>
      <c r="E208" s="9">
        <v>20</v>
      </c>
      <c r="F208" s="34">
        <f t="shared" si="57"/>
        <v>19</v>
      </c>
      <c r="G208" s="8">
        <v>0</v>
      </c>
      <c r="H208" s="10">
        <v>7</v>
      </c>
      <c r="I208" s="8">
        <v>8</v>
      </c>
      <c r="J208" s="8">
        <v>4</v>
      </c>
      <c r="K208" s="11">
        <f t="shared" si="67"/>
        <v>78.94736842105263</v>
      </c>
      <c r="L208" s="11">
        <f t="shared" si="68"/>
        <v>36.842105263157897</v>
      </c>
      <c r="M208" s="11">
        <f t="shared" si="69"/>
        <v>42.10526315789474</v>
      </c>
      <c r="N208" s="11">
        <f t="shared" si="70"/>
        <v>3.1578947368421053</v>
      </c>
      <c r="O208" s="11">
        <f t="shared" si="52"/>
        <v>29.473684210526315</v>
      </c>
    </row>
    <row r="209" spans="1:15" s="16" customFormat="1" ht="15.75" customHeight="1">
      <c r="A209" s="8"/>
      <c r="B209" s="13"/>
      <c r="C209" s="13"/>
      <c r="D209" s="13" t="s">
        <v>58</v>
      </c>
      <c r="E209" s="9">
        <v>15</v>
      </c>
      <c r="F209" s="34">
        <f t="shared" si="57"/>
        <v>14</v>
      </c>
      <c r="G209" s="8">
        <v>0</v>
      </c>
      <c r="H209" s="10">
        <v>0</v>
      </c>
      <c r="I209" s="8">
        <v>11</v>
      </c>
      <c r="J209" s="8">
        <v>3</v>
      </c>
      <c r="K209" s="11">
        <f t="shared" si="67"/>
        <v>78.571428571428569</v>
      </c>
      <c r="L209" s="11">
        <f t="shared" si="68"/>
        <v>0</v>
      </c>
      <c r="M209" s="11">
        <f t="shared" si="69"/>
        <v>31.714285714285715</v>
      </c>
      <c r="N209" s="11">
        <f t="shared" si="70"/>
        <v>2.7857142857142856</v>
      </c>
      <c r="O209" s="11">
        <f t="shared" si="52"/>
        <v>0</v>
      </c>
    </row>
    <row r="210" spans="1:15" s="15" customFormat="1" ht="15.75" customHeight="1">
      <c r="A210" s="8"/>
      <c r="B210" s="13"/>
      <c r="C210" s="13"/>
      <c r="D210" s="13">
        <v>10</v>
      </c>
      <c r="E210" s="9">
        <v>18</v>
      </c>
      <c r="F210" s="34">
        <f t="shared" si="57"/>
        <v>16</v>
      </c>
      <c r="G210" s="8">
        <v>0</v>
      </c>
      <c r="H210" s="10">
        <v>3</v>
      </c>
      <c r="I210" s="8">
        <v>10</v>
      </c>
      <c r="J210" s="8">
        <v>3</v>
      </c>
      <c r="K210" s="11">
        <f t="shared" si="67"/>
        <v>81.25</v>
      </c>
      <c r="L210" s="11">
        <f t="shared" si="68"/>
        <v>18.75</v>
      </c>
      <c r="M210" s="11">
        <f t="shared" si="69"/>
        <v>37.5</v>
      </c>
      <c r="N210" s="11">
        <f t="shared" si="70"/>
        <v>3</v>
      </c>
      <c r="O210" s="11">
        <f t="shared" si="52"/>
        <v>15</v>
      </c>
    </row>
    <row r="211" spans="1:15" s="16" customFormat="1" ht="15.75" customHeight="1">
      <c r="A211" s="8"/>
      <c r="B211" s="13"/>
      <c r="C211" s="13"/>
      <c r="D211" s="13">
        <v>11</v>
      </c>
      <c r="E211" s="9">
        <v>16</v>
      </c>
      <c r="F211" s="34">
        <f t="shared" si="57"/>
        <v>14</v>
      </c>
      <c r="G211" s="8">
        <v>2</v>
      </c>
      <c r="H211" s="10">
        <v>6</v>
      </c>
      <c r="I211" s="8">
        <v>4</v>
      </c>
      <c r="J211" s="8">
        <v>2</v>
      </c>
      <c r="K211" s="11">
        <f t="shared" si="67"/>
        <v>85.714285714285722</v>
      </c>
      <c r="L211" s="11">
        <f t="shared" si="68"/>
        <v>57.142857142857146</v>
      </c>
      <c r="M211" s="11">
        <f t="shared" si="69"/>
        <v>54.285714285714285</v>
      </c>
      <c r="N211" s="11">
        <f t="shared" si="70"/>
        <v>3.5714285714285716</v>
      </c>
      <c r="O211" s="11">
        <f t="shared" si="52"/>
        <v>48.571428571428569</v>
      </c>
    </row>
    <row r="212" spans="1:15" s="39" customFormat="1" ht="15.75" customHeight="1">
      <c r="A212" s="12"/>
      <c r="B212" s="13"/>
      <c r="C212" s="13"/>
      <c r="D212" s="13"/>
      <c r="E212" s="13">
        <f>SUM(E203:E211)</f>
        <v>152</v>
      </c>
      <c r="F212" s="13">
        <f t="shared" ref="F212:J212" si="71">SUM(F203:F211)</f>
        <v>132</v>
      </c>
      <c r="G212" s="13">
        <f t="shared" si="71"/>
        <v>4</v>
      </c>
      <c r="H212" s="13">
        <f t="shared" si="71"/>
        <v>30</v>
      </c>
      <c r="I212" s="13">
        <f t="shared" si="71"/>
        <v>71</v>
      </c>
      <c r="J212" s="13">
        <f t="shared" si="71"/>
        <v>27</v>
      </c>
      <c r="K212" s="14">
        <f t="shared" si="67"/>
        <v>79.545454545454547</v>
      </c>
      <c r="L212" s="14">
        <f t="shared" si="68"/>
        <v>25.757575757575758</v>
      </c>
      <c r="M212" s="14">
        <f t="shared" si="69"/>
        <v>40.212121212121211</v>
      </c>
      <c r="N212" s="14">
        <f t="shared" si="70"/>
        <v>3.0833333333333335</v>
      </c>
      <c r="O212" s="23">
        <f t="shared" si="52"/>
        <v>21.212121212121211</v>
      </c>
    </row>
    <row r="213" spans="1:15" s="16" customFormat="1" ht="15.75" customHeight="1">
      <c r="A213" s="8"/>
      <c r="B213" s="13" t="s">
        <v>52</v>
      </c>
      <c r="C213" s="13" t="s">
        <v>11</v>
      </c>
      <c r="D213" s="13" t="s">
        <v>29</v>
      </c>
      <c r="E213" s="9">
        <v>15</v>
      </c>
      <c r="F213" s="34">
        <f>G213++H213+I213+J213</f>
        <v>13</v>
      </c>
      <c r="G213" s="8">
        <v>1</v>
      </c>
      <c r="H213" s="10">
        <v>2</v>
      </c>
      <c r="I213" s="8">
        <v>9</v>
      </c>
      <c r="J213" s="8">
        <v>1</v>
      </c>
      <c r="K213" s="11">
        <f t="shared" si="67"/>
        <v>92.307692307692307</v>
      </c>
      <c r="L213" s="11">
        <f t="shared" si="68"/>
        <v>23.076923076923077</v>
      </c>
      <c r="M213" s="11">
        <f t="shared" si="69"/>
        <v>43.692307692307693</v>
      </c>
      <c r="N213" s="11">
        <f t="shared" si="70"/>
        <v>3.2307692307692308</v>
      </c>
      <c r="O213" s="11">
        <f t="shared" si="52"/>
        <v>20</v>
      </c>
    </row>
    <row r="214" spans="1:15" s="16" customFormat="1" ht="15.75" customHeight="1">
      <c r="A214" s="8"/>
      <c r="B214" s="13"/>
      <c r="C214" s="13"/>
      <c r="D214" s="13" t="s">
        <v>26</v>
      </c>
      <c r="E214" s="9">
        <v>15</v>
      </c>
      <c r="F214" s="34">
        <f t="shared" ref="F214:F215" si="72">G214++H214+I214+J214</f>
        <v>13</v>
      </c>
      <c r="G214" s="8">
        <v>1</v>
      </c>
      <c r="H214" s="10">
        <v>6</v>
      </c>
      <c r="I214" s="8">
        <v>5</v>
      </c>
      <c r="J214" s="8">
        <v>1</v>
      </c>
      <c r="K214" s="11">
        <f t="shared" si="67"/>
        <v>92.307692307692307</v>
      </c>
      <c r="L214" s="11">
        <f t="shared" si="68"/>
        <v>53.846153846153847</v>
      </c>
      <c r="M214" s="11">
        <f t="shared" si="69"/>
        <v>52.307692307692307</v>
      </c>
      <c r="N214" s="11">
        <f t="shared" si="70"/>
        <v>3.5384615384615383</v>
      </c>
      <c r="O214" s="11">
        <f t="shared" si="52"/>
        <v>44.615384615384613</v>
      </c>
    </row>
    <row r="215" spans="1:15" s="16" customFormat="1" ht="15.75" customHeight="1">
      <c r="A215" s="8"/>
      <c r="B215" s="13"/>
      <c r="C215" s="13"/>
      <c r="D215" s="13" t="s">
        <v>41</v>
      </c>
      <c r="E215" s="9">
        <v>12</v>
      </c>
      <c r="F215" s="34">
        <f t="shared" si="72"/>
        <v>10</v>
      </c>
      <c r="G215" s="8">
        <v>0</v>
      </c>
      <c r="H215" s="10">
        <v>2</v>
      </c>
      <c r="I215" s="8">
        <v>5</v>
      </c>
      <c r="J215" s="8">
        <v>3</v>
      </c>
      <c r="K215" s="11">
        <f t="shared" si="67"/>
        <v>70</v>
      </c>
      <c r="L215" s="11">
        <f t="shared" si="68"/>
        <v>20</v>
      </c>
      <c r="M215" s="11">
        <f t="shared" si="69"/>
        <v>35.6</v>
      </c>
      <c r="N215" s="11">
        <f t="shared" si="70"/>
        <v>2.9</v>
      </c>
      <c r="O215" s="11">
        <f t="shared" si="52"/>
        <v>16</v>
      </c>
    </row>
    <row r="216" spans="1:15" s="39" customFormat="1" ht="15.75" customHeight="1">
      <c r="A216" s="40"/>
      <c r="B216" s="13"/>
      <c r="C216" s="13"/>
      <c r="D216" s="13"/>
      <c r="E216" s="34">
        <f>SUM(E213:E215)</f>
        <v>42</v>
      </c>
      <c r="F216" s="34">
        <f>SUM(F213:F215)</f>
        <v>36</v>
      </c>
      <c r="G216" s="34">
        <f t="shared" ref="G216:J216" si="73">SUM(G213:G215)</f>
        <v>2</v>
      </c>
      <c r="H216" s="34">
        <f t="shared" si="73"/>
        <v>10</v>
      </c>
      <c r="I216" s="34">
        <f t="shared" si="73"/>
        <v>19</v>
      </c>
      <c r="J216" s="34">
        <f t="shared" si="73"/>
        <v>5</v>
      </c>
      <c r="K216" s="23">
        <f t="shared" si="67"/>
        <v>86.111111111111114</v>
      </c>
      <c r="L216" s="23">
        <f t="shared" si="68"/>
        <v>33.333333333333329</v>
      </c>
      <c r="M216" s="23">
        <f t="shared" si="69"/>
        <v>44.555555555555557</v>
      </c>
      <c r="N216" s="23">
        <f t="shared" si="70"/>
        <v>3.25</v>
      </c>
      <c r="O216" s="23">
        <f t="shared" si="52"/>
        <v>27.777777777777779</v>
      </c>
    </row>
    <row r="217" spans="1:15" s="16" customFormat="1" ht="15.75" customHeight="1">
      <c r="A217" s="8"/>
      <c r="B217" s="13"/>
      <c r="C217" s="13" t="s">
        <v>42</v>
      </c>
      <c r="D217" s="13" t="s">
        <v>32</v>
      </c>
      <c r="E217" s="9">
        <v>14</v>
      </c>
      <c r="F217" s="34">
        <f t="shared" si="57"/>
        <v>11</v>
      </c>
      <c r="G217" s="8">
        <v>8</v>
      </c>
      <c r="H217" s="10">
        <v>3</v>
      </c>
      <c r="I217" s="8">
        <v>0</v>
      </c>
      <c r="J217" s="8">
        <v>0</v>
      </c>
      <c r="K217" s="11">
        <f t="shared" si="67"/>
        <v>100.00000000000001</v>
      </c>
      <c r="L217" s="11">
        <f t="shared" si="68"/>
        <v>100.00000000000001</v>
      </c>
      <c r="M217" s="11">
        <f t="shared" si="69"/>
        <v>90.181818181818187</v>
      </c>
      <c r="N217" s="11">
        <f t="shared" si="70"/>
        <v>4.7272727272727275</v>
      </c>
      <c r="O217" s="11">
        <f t="shared" si="52"/>
        <v>94.545454545454547</v>
      </c>
    </row>
    <row r="218" spans="1:15" s="16" customFormat="1" ht="15.75" customHeight="1">
      <c r="A218" s="8"/>
      <c r="B218" s="13"/>
      <c r="C218" s="13"/>
      <c r="D218" s="13" t="s">
        <v>27</v>
      </c>
      <c r="E218" s="9">
        <v>15</v>
      </c>
      <c r="F218" s="34">
        <f t="shared" si="57"/>
        <v>11</v>
      </c>
      <c r="G218" s="8">
        <v>8</v>
      </c>
      <c r="H218" s="10">
        <v>2</v>
      </c>
      <c r="I218" s="8">
        <v>1</v>
      </c>
      <c r="J218" s="8">
        <v>0</v>
      </c>
      <c r="K218" s="11">
        <f t="shared" si="67"/>
        <v>100.00000000000001</v>
      </c>
      <c r="L218" s="11">
        <f t="shared" si="68"/>
        <v>90.909090909090921</v>
      </c>
      <c r="M218" s="11">
        <f t="shared" si="69"/>
        <v>87.63636363636364</v>
      </c>
      <c r="N218" s="11">
        <f t="shared" si="70"/>
        <v>4.6363636363636367</v>
      </c>
      <c r="O218" s="11">
        <f t="shared" si="52"/>
        <v>87.272727272727266</v>
      </c>
    </row>
    <row r="219" spans="1:15" s="16" customFormat="1" ht="15.75" customHeight="1">
      <c r="A219" s="8"/>
      <c r="B219" s="13"/>
      <c r="C219" s="13"/>
      <c r="D219" s="13" t="s">
        <v>35</v>
      </c>
      <c r="E219" s="9">
        <v>15</v>
      </c>
      <c r="F219" s="34">
        <f t="shared" si="57"/>
        <v>14</v>
      </c>
      <c r="G219" s="8">
        <v>1</v>
      </c>
      <c r="H219" s="10">
        <v>2</v>
      </c>
      <c r="I219" s="8">
        <v>11</v>
      </c>
      <c r="J219" s="8">
        <v>0</v>
      </c>
      <c r="K219" s="11">
        <f t="shared" si="67"/>
        <v>100</v>
      </c>
      <c r="L219" s="11">
        <f t="shared" si="68"/>
        <v>21.428571428571431</v>
      </c>
      <c r="M219" s="11">
        <f t="shared" si="69"/>
        <v>44.571428571428569</v>
      </c>
      <c r="N219" s="11">
        <f t="shared" si="70"/>
        <v>3.2857142857142856</v>
      </c>
      <c r="O219" s="11">
        <f t="shared" si="52"/>
        <v>18.571428571428573</v>
      </c>
    </row>
    <row r="220" spans="1:15" s="16" customFormat="1" ht="15.75" customHeight="1">
      <c r="A220" s="8"/>
      <c r="B220" s="13"/>
      <c r="C220" s="13"/>
      <c r="D220" s="13" t="s">
        <v>60</v>
      </c>
      <c r="E220" s="9">
        <v>14</v>
      </c>
      <c r="F220" s="34">
        <f t="shared" si="57"/>
        <v>12</v>
      </c>
      <c r="G220" s="8">
        <v>2</v>
      </c>
      <c r="H220" s="10">
        <v>3</v>
      </c>
      <c r="I220" s="8">
        <v>6</v>
      </c>
      <c r="J220" s="8">
        <v>1</v>
      </c>
      <c r="K220" s="11">
        <f t="shared" si="67"/>
        <v>91.666666666666671</v>
      </c>
      <c r="L220" s="11">
        <f t="shared" si="68"/>
        <v>41.666666666666671</v>
      </c>
      <c r="M220" s="11">
        <f t="shared" si="69"/>
        <v>52</v>
      </c>
      <c r="N220" s="11">
        <f t="shared" si="70"/>
        <v>3.5</v>
      </c>
      <c r="O220" s="11">
        <f t="shared" si="52"/>
        <v>36.666666666666664</v>
      </c>
    </row>
    <row r="221" spans="1:15" s="39" customFormat="1" ht="15.75" customHeight="1">
      <c r="A221" s="40"/>
      <c r="B221" s="13"/>
      <c r="C221" s="13"/>
      <c r="D221" s="13"/>
      <c r="E221" s="34">
        <f>SUM(E217:E220)</f>
        <v>58</v>
      </c>
      <c r="F221" s="34">
        <f>SUM(F217:F220)</f>
        <v>48</v>
      </c>
      <c r="G221" s="34">
        <f t="shared" ref="G221:J221" si="74">SUM(G217:G220)</f>
        <v>19</v>
      </c>
      <c r="H221" s="34">
        <f t="shared" si="74"/>
        <v>10</v>
      </c>
      <c r="I221" s="34">
        <f t="shared" si="74"/>
        <v>18</v>
      </c>
      <c r="J221" s="34">
        <f t="shared" si="74"/>
        <v>1</v>
      </c>
      <c r="K221" s="23">
        <f t="shared" si="67"/>
        <v>97.916666666666671</v>
      </c>
      <c r="L221" s="23">
        <f t="shared" si="68"/>
        <v>60.416666666666671</v>
      </c>
      <c r="M221" s="23">
        <f t="shared" si="69"/>
        <v>66.75</v>
      </c>
      <c r="N221" s="23">
        <f t="shared" si="70"/>
        <v>3.9791666666666665</v>
      </c>
      <c r="O221" s="23">
        <f t="shared" ref="O221:O270" si="75">(G221*100+H221*80)/F221</f>
        <v>56.25</v>
      </c>
    </row>
    <row r="222" spans="1:15" s="16" customFormat="1" ht="15.75" customHeight="1">
      <c r="A222" s="8"/>
      <c r="B222" s="13"/>
      <c r="C222" s="13" t="s">
        <v>6</v>
      </c>
      <c r="D222" s="13" t="s">
        <v>33</v>
      </c>
      <c r="E222" s="9">
        <v>17</v>
      </c>
      <c r="F222" s="34">
        <f t="shared" si="57"/>
        <v>16</v>
      </c>
      <c r="G222" s="8">
        <v>5</v>
      </c>
      <c r="H222" s="10">
        <v>3</v>
      </c>
      <c r="I222" s="8">
        <v>7</v>
      </c>
      <c r="J222" s="8">
        <v>1</v>
      </c>
      <c r="K222" s="11">
        <f t="shared" si="67"/>
        <v>93.75</v>
      </c>
      <c r="L222" s="11">
        <f t="shared" si="68"/>
        <v>50</v>
      </c>
      <c r="M222" s="11">
        <f t="shared" si="69"/>
        <v>60</v>
      </c>
      <c r="N222" s="11">
        <f t="shared" si="70"/>
        <v>3.75</v>
      </c>
      <c r="O222" s="11">
        <f t="shared" si="75"/>
        <v>46.25</v>
      </c>
    </row>
    <row r="223" spans="1:15" s="16" customFormat="1" ht="15.75" customHeight="1">
      <c r="A223" s="8"/>
      <c r="B223" s="13"/>
      <c r="C223" s="13"/>
      <c r="D223" s="13" t="s">
        <v>36</v>
      </c>
      <c r="E223" s="9">
        <v>17</v>
      </c>
      <c r="F223" s="34">
        <f t="shared" si="57"/>
        <v>15</v>
      </c>
      <c r="G223" s="8">
        <v>5</v>
      </c>
      <c r="H223" s="10">
        <v>5</v>
      </c>
      <c r="I223" s="8">
        <v>5</v>
      </c>
      <c r="J223" s="8">
        <v>0</v>
      </c>
      <c r="K223" s="11">
        <f t="shared" si="67"/>
        <v>100</v>
      </c>
      <c r="L223" s="11">
        <f t="shared" si="68"/>
        <v>66.666666666666671</v>
      </c>
      <c r="M223" s="11">
        <f t="shared" si="69"/>
        <v>66.666666666666671</v>
      </c>
      <c r="N223" s="11">
        <f t="shared" si="70"/>
        <v>4</v>
      </c>
      <c r="O223" s="11">
        <f t="shared" si="75"/>
        <v>60</v>
      </c>
    </row>
    <row r="224" spans="1:15" s="16" customFormat="1" ht="15.75" customHeight="1">
      <c r="A224" s="8"/>
      <c r="B224" s="13"/>
      <c r="C224" s="13"/>
      <c r="D224" s="13" t="s">
        <v>30</v>
      </c>
      <c r="E224" s="9">
        <v>17</v>
      </c>
      <c r="F224" s="34">
        <f t="shared" si="57"/>
        <v>16</v>
      </c>
      <c r="G224" s="8">
        <v>1</v>
      </c>
      <c r="H224" s="10">
        <v>5</v>
      </c>
      <c r="I224" s="8">
        <v>9</v>
      </c>
      <c r="J224" s="8">
        <v>1</v>
      </c>
      <c r="K224" s="11">
        <f t="shared" si="67"/>
        <v>93.75</v>
      </c>
      <c r="L224" s="11">
        <f t="shared" si="68"/>
        <v>37.5</v>
      </c>
      <c r="M224" s="11">
        <f t="shared" si="69"/>
        <v>47.5</v>
      </c>
      <c r="N224" s="11">
        <f t="shared" si="70"/>
        <v>3.375</v>
      </c>
      <c r="O224" s="11">
        <f t="shared" si="75"/>
        <v>31.25</v>
      </c>
    </row>
    <row r="225" spans="1:15" s="39" customFormat="1" ht="15.75" customHeight="1">
      <c r="A225" s="40"/>
      <c r="B225" s="13"/>
      <c r="C225" s="13"/>
      <c r="D225" s="13"/>
      <c r="E225" s="34">
        <f>SUM(E222:E224)</f>
        <v>51</v>
      </c>
      <c r="F225" s="34">
        <f>SUM(F222:F224)</f>
        <v>47</v>
      </c>
      <c r="G225" s="34">
        <f t="shared" ref="G225:J225" si="76">SUM(G222:G224)</f>
        <v>11</v>
      </c>
      <c r="H225" s="34">
        <f t="shared" si="76"/>
        <v>13</v>
      </c>
      <c r="I225" s="34">
        <f t="shared" si="76"/>
        <v>21</v>
      </c>
      <c r="J225" s="34">
        <f t="shared" si="76"/>
        <v>2</v>
      </c>
      <c r="K225" s="23">
        <f t="shared" si="67"/>
        <v>95.744680851063833</v>
      </c>
      <c r="L225" s="23">
        <f t="shared" si="68"/>
        <v>51.063829787234042</v>
      </c>
      <c r="M225" s="23">
        <f t="shared" si="69"/>
        <v>57.872340425531917</v>
      </c>
      <c r="N225" s="23">
        <f t="shared" si="70"/>
        <v>3.7021276595744679</v>
      </c>
      <c r="O225" s="23">
        <f t="shared" si="75"/>
        <v>45.531914893617021</v>
      </c>
    </row>
    <row r="226" spans="1:15" s="39" customFormat="1" ht="15.75" customHeight="1">
      <c r="A226" s="12"/>
      <c r="B226" s="13"/>
      <c r="C226" s="13"/>
      <c r="D226" s="13"/>
      <c r="E226" s="13">
        <f>E225+E221+E216</f>
        <v>151</v>
      </c>
      <c r="F226" s="13">
        <f t="shared" ref="F226:J226" si="77">F225+F221+F216</f>
        <v>131</v>
      </c>
      <c r="G226" s="13">
        <f t="shared" si="77"/>
        <v>32</v>
      </c>
      <c r="H226" s="13">
        <f t="shared" si="77"/>
        <v>33</v>
      </c>
      <c r="I226" s="13">
        <f t="shared" si="77"/>
        <v>58</v>
      </c>
      <c r="J226" s="13">
        <f t="shared" si="77"/>
        <v>8</v>
      </c>
      <c r="K226" s="23">
        <f t="shared" si="67"/>
        <v>93.893129770992374</v>
      </c>
      <c r="L226" s="23">
        <f t="shared" si="68"/>
        <v>49.618320610687029</v>
      </c>
      <c r="M226" s="23">
        <f t="shared" si="69"/>
        <v>57.465648854961835</v>
      </c>
      <c r="N226" s="23">
        <f t="shared" si="70"/>
        <v>3.6793893129770994</v>
      </c>
      <c r="O226" s="23">
        <f t="shared" si="75"/>
        <v>44.580152671755727</v>
      </c>
    </row>
    <row r="227" spans="1:15" s="16" customFormat="1" ht="15.75" customHeight="1">
      <c r="A227" s="8"/>
      <c r="B227" s="13" t="s">
        <v>55</v>
      </c>
      <c r="C227" s="13" t="s">
        <v>47</v>
      </c>
      <c r="D227" s="13" t="s">
        <v>33</v>
      </c>
      <c r="E227" s="9">
        <v>17</v>
      </c>
      <c r="F227" s="34">
        <f t="shared" ref="F227:F231" si="78">G227+H227+I227+J227</f>
        <v>17</v>
      </c>
      <c r="G227" s="8">
        <v>2</v>
      </c>
      <c r="H227" s="10">
        <v>7</v>
      </c>
      <c r="I227" s="8">
        <v>5</v>
      </c>
      <c r="J227" s="8">
        <v>3</v>
      </c>
      <c r="K227" s="11">
        <f>100/F227*(G227+H227+I227)</f>
        <v>82.352941176470594</v>
      </c>
      <c r="L227" s="11">
        <f>100/F227*(H227+G227)</f>
        <v>52.941176470588239</v>
      </c>
      <c r="M227" s="11">
        <f>(G227*100+H227*64+I227*36+J227*16)/F227</f>
        <v>51.529411764705884</v>
      </c>
      <c r="N227" s="11">
        <f>(G227*5+H227*4+I227*3+J227*2)/F227</f>
        <v>3.4705882352941178</v>
      </c>
      <c r="O227" s="11">
        <f t="shared" si="75"/>
        <v>44.705882352941174</v>
      </c>
    </row>
    <row r="228" spans="1:15" s="16" customFormat="1" ht="15.75" customHeight="1">
      <c r="A228" s="8"/>
      <c r="B228" s="13"/>
      <c r="C228" s="13"/>
      <c r="D228" s="13" t="s">
        <v>36</v>
      </c>
      <c r="E228" s="9">
        <v>17</v>
      </c>
      <c r="F228" s="34">
        <f t="shared" si="78"/>
        <v>14</v>
      </c>
      <c r="G228" s="8">
        <v>2</v>
      </c>
      <c r="H228" s="10">
        <v>5</v>
      </c>
      <c r="I228" s="8">
        <v>7</v>
      </c>
      <c r="J228" s="8">
        <v>0</v>
      </c>
      <c r="K228" s="11">
        <f>100/F228*(G228+H228+I228)</f>
        <v>100</v>
      </c>
      <c r="L228" s="11">
        <f>100/F228*(H228+G228)</f>
        <v>50</v>
      </c>
      <c r="M228" s="11">
        <f>(G228*100+H228*64+I228*36+J228*16)/F228</f>
        <v>55.142857142857146</v>
      </c>
      <c r="N228" s="11">
        <f>(G228*5+H228*4+I228*3+J228*2)/F228</f>
        <v>3.6428571428571428</v>
      </c>
      <c r="O228" s="11">
        <f t="shared" si="75"/>
        <v>42.857142857142854</v>
      </c>
    </row>
    <row r="229" spans="1:15" s="39" customFormat="1" ht="15.75" customHeight="1">
      <c r="A229" s="8"/>
      <c r="B229" s="13"/>
      <c r="C229" s="13"/>
      <c r="D229" s="13" t="s">
        <v>30</v>
      </c>
      <c r="E229" s="9">
        <v>17</v>
      </c>
      <c r="F229" s="34">
        <f t="shared" si="78"/>
        <v>15</v>
      </c>
      <c r="G229" s="8">
        <v>4</v>
      </c>
      <c r="H229" s="10">
        <v>4</v>
      </c>
      <c r="I229" s="8">
        <v>7</v>
      </c>
      <c r="J229" s="8">
        <v>0</v>
      </c>
      <c r="K229" s="11">
        <f t="shared" ref="K229:K270" si="79">100/F229*(G229+H229+I229)</f>
        <v>100</v>
      </c>
      <c r="L229" s="11">
        <f t="shared" ref="L229:L270" si="80">100/F229*(H229+G229)</f>
        <v>53.333333333333336</v>
      </c>
      <c r="M229" s="11">
        <f t="shared" ref="M229:M270" si="81">(G229*100+H229*64+I229*36+J229*16)/F229</f>
        <v>60.533333333333331</v>
      </c>
      <c r="N229" s="11">
        <f t="shared" ref="N229:N270" si="82">(G229*5+H229*4+I229*3+J229*2)/F229</f>
        <v>3.8</v>
      </c>
      <c r="O229" s="11">
        <f t="shared" si="75"/>
        <v>48</v>
      </c>
    </row>
    <row r="230" spans="1:15" s="16" customFormat="1" ht="18" customHeight="1">
      <c r="A230" s="8"/>
      <c r="B230" s="13"/>
      <c r="C230" s="13"/>
      <c r="D230" s="13">
        <v>10</v>
      </c>
      <c r="E230" s="9">
        <v>18</v>
      </c>
      <c r="F230" s="34">
        <f t="shared" si="78"/>
        <v>16</v>
      </c>
      <c r="G230" s="8">
        <v>9</v>
      </c>
      <c r="H230" s="10">
        <v>5</v>
      </c>
      <c r="I230" s="8">
        <v>2</v>
      </c>
      <c r="J230" s="8">
        <v>0</v>
      </c>
      <c r="K230" s="11">
        <f t="shared" si="79"/>
        <v>100</v>
      </c>
      <c r="L230" s="11">
        <f t="shared" si="80"/>
        <v>87.5</v>
      </c>
      <c r="M230" s="11">
        <f t="shared" si="81"/>
        <v>80.75</v>
      </c>
      <c r="N230" s="11">
        <f t="shared" si="82"/>
        <v>4.4375</v>
      </c>
      <c r="O230" s="11">
        <f t="shared" si="75"/>
        <v>81.25</v>
      </c>
    </row>
    <row r="231" spans="1:15" s="16" customFormat="1" ht="15.75">
      <c r="A231" s="8"/>
      <c r="B231" s="13"/>
      <c r="C231" s="13"/>
      <c r="D231" s="37">
        <v>11</v>
      </c>
      <c r="E231" s="9">
        <v>16</v>
      </c>
      <c r="F231" s="38">
        <f t="shared" si="78"/>
        <v>16</v>
      </c>
      <c r="G231" s="26">
        <v>10</v>
      </c>
      <c r="H231" s="25">
        <v>4</v>
      </c>
      <c r="I231" s="26">
        <v>2</v>
      </c>
      <c r="J231" s="26">
        <v>0</v>
      </c>
      <c r="K231" s="27">
        <f t="shared" si="79"/>
        <v>100</v>
      </c>
      <c r="L231" s="27">
        <f t="shared" si="80"/>
        <v>87.5</v>
      </c>
      <c r="M231" s="27">
        <f t="shared" si="81"/>
        <v>83</v>
      </c>
      <c r="N231" s="27">
        <f t="shared" si="82"/>
        <v>4.5</v>
      </c>
      <c r="O231" s="11">
        <f t="shared" si="75"/>
        <v>82.5</v>
      </c>
    </row>
    <row r="232" spans="1:15" s="39" customFormat="1" ht="15.75">
      <c r="A232" s="40"/>
      <c r="B232" s="13"/>
      <c r="C232" s="13"/>
      <c r="D232" s="37"/>
      <c r="E232" s="38">
        <f>SUM(E227:E231)</f>
        <v>85</v>
      </c>
      <c r="F232" s="38">
        <f>SUM(F227:F231)</f>
        <v>78</v>
      </c>
      <c r="G232" s="38">
        <f t="shared" ref="G232:J232" si="83">SUM(G227:G231)</f>
        <v>27</v>
      </c>
      <c r="H232" s="38">
        <f t="shared" si="83"/>
        <v>25</v>
      </c>
      <c r="I232" s="38">
        <f t="shared" si="83"/>
        <v>23</v>
      </c>
      <c r="J232" s="38">
        <f t="shared" si="83"/>
        <v>3</v>
      </c>
      <c r="K232" s="42">
        <f t="shared" si="79"/>
        <v>96.15384615384616</v>
      </c>
      <c r="L232" s="42">
        <f t="shared" si="80"/>
        <v>66.666666666666671</v>
      </c>
      <c r="M232" s="42">
        <f t="shared" si="81"/>
        <v>66.358974358974365</v>
      </c>
      <c r="N232" s="42">
        <f t="shared" si="82"/>
        <v>3.9743589743589745</v>
      </c>
      <c r="O232" s="23">
        <f t="shared" si="75"/>
        <v>60.256410256410255</v>
      </c>
    </row>
    <row r="233" spans="1:15" s="16" customFormat="1" ht="18" customHeight="1">
      <c r="A233" s="8"/>
      <c r="B233" s="13" t="s">
        <v>68</v>
      </c>
      <c r="C233" s="13" t="s">
        <v>67</v>
      </c>
      <c r="D233" s="13" t="s">
        <v>23</v>
      </c>
      <c r="E233" s="9">
        <v>20</v>
      </c>
      <c r="F233" s="38">
        <f t="shared" ref="F233:F247" si="84">G233+H233+I233+J233</f>
        <v>0</v>
      </c>
      <c r="G233" s="26"/>
      <c r="H233" s="25"/>
      <c r="I233" s="26"/>
      <c r="J233" s="26"/>
      <c r="K233" s="27" t="e">
        <f t="shared" si="79"/>
        <v>#DIV/0!</v>
      </c>
      <c r="L233" s="27" t="e">
        <f t="shared" si="80"/>
        <v>#DIV/0!</v>
      </c>
      <c r="M233" s="27" t="e">
        <f t="shared" si="81"/>
        <v>#DIV/0!</v>
      </c>
      <c r="N233" s="27" t="e">
        <f t="shared" si="82"/>
        <v>#DIV/0!</v>
      </c>
      <c r="O233" s="11" t="e">
        <f t="shared" si="75"/>
        <v>#DIV/0!</v>
      </c>
    </row>
    <row r="234" spans="1:15" s="16" customFormat="1" ht="15.75">
      <c r="A234" s="8"/>
      <c r="B234" s="13"/>
      <c r="C234" s="13"/>
      <c r="D234" s="13" t="s">
        <v>22</v>
      </c>
      <c r="E234" s="9">
        <v>19</v>
      </c>
      <c r="F234" s="38">
        <f t="shared" si="84"/>
        <v>0</v>
      </c>
      <c r="G234" s="26"/>
      <c r="H234" s="25"/>
      <c r="I234" s="26"/>
      <c r="J234" s="26"/>
      <c r="K234" s="27" t="e">
        <f t="shared" si="79"/>
        <v>#DIV/0!</v>
      </c>
      <c r="L234" s="27" t="e">
        <f t="shared" si="80"/>
        <v>#DIV/0!</v>
      </c>
      <c r="M234" s="27" t="e">
        <f t="shared" si="81"/>
        <v>#DIV/0!</v>
      </c>
      <c r="N234" s="27" t="e">
        <f t="shared" si="82"/>
        <v>#DIV/0!</v>
      </c>
      <c r="O234" s="11" t="e">
        <f t="shared" si="75"/>
        <v>#DIV/0!</v>
      </c>
    </row>
    <row r="235" spans="1:15" s="16" customFormat="1" ht="15.75">
      <c r="A235" s="8"/>
      <c r="B235" s="13"/>
      <c r="C235" s="13"/>
      <c r="D235" s="13" t="s">
        <v>40</v>
      </c>
      <c r="E235" s="9">
        <v>16</v>
      </c>
      <c r="F235" s="38">
        <f t="shared" si="84"/>
        <v>0</v>
      </c>
      <c r="G235" s="26"/>
      <c r="H235" s="25"/>
      <c r="I235" s="26"/>
      <c r="J235" s="26"/>
      <c r="K235" s="27" t="e">
        <f t="shared" si="79"/>
        <v>#DIV/0!</v>
      </c>
      <c r="L235" s="27" t="e">
        <f t="shared" si="80"/>
        <v>#DIV/0!</v>
      </c>
      <c r="M235" s="27" t="e">
        <f t="shared" si="81"/>
        <v>#DIV/0!</v>
      </c>
      <c r="N235" s="27" t="e">
        <f t="shared" si="82"/>
        <v>#DIV/0!</v>
      </c>
      <c r="O235" s="11" t="e">
        <f t="shared" si="75"/>
        <v>#DIV/0!</v>
      </c>
    </row>
    <row r="236" spans="1:15" s="16" customFormat="1" ht="15.75">
      <c r="A236" s="8"/>
      <c r="B236" s="13"/>
      <c r="C236" s="13"/>
      <c r="D236" s="13" t="s">
        <v>29</v>
      </c>
      <c r="E236" s="9">
        <v>15</v>
      </c>
      <c r="F236" s="38">
        <f t="shared" si="84"/>
        <v>0</v>
      </c>
      <c r="G236" s="26"/>
      <c r="H236" s="25"/>
      <c r="I236" s="26"/>
      <c r="J236" s="26"/>
      <c r="K236" s="27" t="e">
        <f t="shared" si="79"/>
        <v>#DIV/0!</v>
      </c>
      <c r="L236" s="27" t="e">
        <f t="shared" si="80"/>
        <v>#DIV/0!</v>
      </c>
      <c r="M236" s="27" t="e">
        <f t="shared" si="81"/>
        <v>#DIV/0!</v>
      </c>
      <c r="N236" s="27" t="e">
        <f t="shared" si="82"/>
        <v>#DIV/0!</v>
      </c>
      <c r="O236" s="11" t="e">
        <f t="shared" si="75"/>
        <v>#DIV/0!</v>
      </c>
    </row>
    <row r="237" spans="1:15" s="16" customFormat="1" ht="15.75">
      <c r="A237" s="8"/>
      <c r="B237" s="13"/>
      <c r="C237" s="13"/>
      <c r="D237" s="13" t="s">
        <v>26</v>
      </c>
      <c r="E237" s="9">
        <v>14</v>
      </c>
      <c r="F237" s="38">
        <f t="shared" si="84"/>
        <v>0</v>
      </c>
      <c r="G237" s="26"/>
      <c r="H237" s="25"/>
      <c r="I237" s="26"/>
      <c r="J237" s="26"/>
      <c r="K237" s="27" t="e">
        <f t="shared" si="79"/>
        <v>#DIV/0!</v>
      </c>
      <c r="L237" s="27" t="e">
        <f t="shared" si="80"/>
        <v>#DIV/0!</v>
      </c>
      <c r="M237" s="27" t="e">
        <f t="shared" si="81"/>
        <v>#DIV/0!</v>
      </c>
      <c r="N237" s="27" t="e">
        <f t="shared" si="82"/>
        <v>#DIV/0!</v>
      </c>
      <c r="O237" s="11" t="e">
        <f t="shared" si="75"/>
        <v>#DIV/0!</v>
      </c>
    </row>
    <row r="238" spans="1:15" s="16" customFormat="1" ht="15.75">
      <c r="A238" s="8"/>
      <c r="B238" s="13"/>
      <c r="C238" s="13"/>
      <c r="D238" s="13" t="s">
        <v>41</v>
      </c>
      <c r="E238" s="9">
        <v>12</v>
      </c>
      <c r="F238" s="38">
        <f t="shared" si="84"/>
        <v>0</v>
      </c>
      <c r="G238" s="26"/>
      <c r="H238" s="25"/>
      <c r="I238" s="26"/>
      <c r="J238" s="26"/>
      <c r="K238" s="27" t="e">
        <f t="shared" si="79"/>
        <v>#DIV/0!</v>
      </c>
      <c r="L238" s="27" t="e">
        <f t="shared" si="80"/>
        <v>#DIV/0!</v>
      </c>
      <c r="M238" s="27" t="e">
        <f t="shared" si="81"/>
        <v>#DIV/0!</v>
      </c>
      <c r="N238" s="27" t="e">
        <f t="shared" si="82"/>
        <v>#DIV/0!</v>
      </c>
      <c r="O238" s="11" t="e">
        <f t="shared" si="75"/>
        <v>#DIV/0!</v>
      </c>
    </row>
    <row r="239" spans="1:15" s="16" customFormat="1" ht="15.75">
      <c r="A239" s="8"/>
      <c r="B239" s="13"/>
      <c r="C239" s="13"/>
      <c r="D239" s="13" t="s">
        <v>32</v>
      </c>
      <c r="E239" s="9">
        <v>14</v>
      </c>
      <c r="F239" s="38">
        <f t="shared" si="84"/>
        <v>0</v>
      </c>
      <c r="G239" s="26"/>
      <c r="H239" s="25"/>
      <c r="I239" s="26"/>
      <c r="J239" s="26"/>
      <c r="K239" s="27" t="e">
        <f t="shared" si="79"/>
        <v>#DIV/0!</v>
      </c>
      <c r="L239" s="27" t="e">
        <f t="shared" si="80"/>
        <v>#DIV/0!</v>
      </c>
      <c r="M239" s="27" t="e">
        <f t="shared" si="81"/>
        <v>#DIV/0!</v>
      </c>
      <c r="N239" s="27" t="e">
        <f t="shared" si="82"/>
        <v>#DIV/0!</v>
      </c>
      <c r="O239" s="11" t="e">
        <f t="shared" si="75"/>
        <v>#DIV/0!</v>
      </c>
    </row>
    <row r="240" spans="1:15" s="16" customFormat="1" ht="15.75">
      <c r="A240" s="8"/>
      <c r="B240" s="13"/>
      <c r="C240" s="13"/>
      <c r="D240" s="13" t="s">
        <v>27</v>
      </c>
      <c r="E240" s="9">
        <v>15</v>
      </c>
      <c r="F240" s="38">
        <f t="shared" si="84"/>
        <v>12</v>
      </c>
      <c r="G240" s="26">
        <v>9</v>
      </c>
      <c r="H240" s="25">
        <v>3</v>
      </c>
      <c r="I240" s="26">
        <v>0</v>
      </c>
      <c r="J240" s="26">
        <v>0</v>
      </c>
      <c r="K240" s="27">
        <f t="shared" si="79"/>
        <v>100</v>
      </c>
      <c r="L240" s="27">
        <f t="shared" si="80"/>
        <v>100</v>
      </c>
      <c r="M240" s="27">
        <f t="shared" si="81"/>
        <v>91</v>
      </c>
      <c r="N240" s="27">
        <f t="shared" si="82"/>
        <v>4.75</v>
      </c>
      <c r="O240" s="11">
        <f t="shared" si="75"/>
        <v>95</v>
      </c>
    </row>
    <row r="241" spans="1:15" s="16" customFormat="1" ht="15.75">
      <c r="A241" s="8"/>
      <c r="B241" s="13"/>
      <c r="C241" s="13"/>
      <c r="D241" s="13" t="s">
        <v>35</v>
      </c>
      <c r="E241" s="9">
        <v>15</v>
      </c>
      <c r="F241" s="38">
        <f t="shared" si="84"/>
        <v>10</v>
      </c>
      <c r="G241" s="26">
        <v>2</v>
      </c>
      <c r="H241" s="25">
        <v>5</v>
      </c>
      <c r="I241" s="26">
        <v>3</v>
      </c>
      <c r="J241" s="26">
        <v>0</v>
      </c>
      <c r="K241" s="27">
        <f t="shared" si="79"/>
        <v>100</v>
      </c>
      <c r="L241" s="27">
        <f t="shared" si="80"/>
        <v>70</v>
      </c>
      <c r="M241" s="27">
        <f t="shared" si="81"/>
        <v>62.8</v>
      </c>
      <c r="N241" s="27">
        <f t="shared" si="82"/>
        <v>3.9</v>
      </c>
      <c r="O241" s="11">
        <f t="shared" si="75"/>
        <v>60</v>
      </c>
    </row>
    <row r="242" spans="1:15" s="16" customFormat="1" ht="15.75">
      <c r="A242" s="8"/>
      <c r="B242" s="13"/>
      <c r="C242" s="13"/>
      <c r="D242" s="13" t="s">
        <v>60</v>
      </c>
      <c r="E242" s="9">
        <v>14</v>
      </c>
      <c r="F242" s="38">
        <f t="shared" si="84"/>
        <v>12</v>
      </c>
      <c r="G242" s="26">
        <v>4</v>
      </c>
      <c r="H242" s="25">
        <v>6</v>
      </c>
      <c r="I242" s="26">
        <v>2</v>
      </c>
      <c r="J242" s="26">
        <v>0</v>
      </c>
      <c r="K242" s="27">
        <f t="shared" si="79"/>
        <v>100</v>
      </c>
      <c r="L242" s="27">
        <f t="shared" si="80"/>
        <v>83.333333333333343</v>
      </c>
      <c r="M242" s="27">
        <f t="shared" si="81"/>
        <v>71.333333333333329</v>
      </c>
      <c r="N242" s="27">
        <f t="shared" si="82"/>
        <v>4.166666666666667</v>
      </c>
      <c r="O242" s="11">
        <f t="shared" si="75"/>
        <v>73.333333333333329</v>
      </c>
    </row>
    <row r="243" spans="1:15" s="16" customFormat="1" ht="15.75">
      <c r="A243" s="8"/>
      <c r="B243" s="13"/>
      <c r="C243" s="13"/>
      <c r="D243" s="13" t="s">
        <v>33</v>
      </c>
      <c r="E243" s="9">
        <v>17</v>
      </c>
      <c r="F243" s="38">
        <f t="shared" si="84"/>
        <v>12</v>
      </c>
      <c r="G243" s="26">
        <v>4</v>
      </c>
      <c r="H243" s="25">
        <v>6</v>
      </c>
      <c r="I243" s="26">
        <v>2</v>
      </c>
      <c r="J243" s="26">
        <v>0</v>
      </c>
      <c r="K243" s="27">
        <f t="shared" si="79"/>
        <v>100</v>
      </c>
      <c r="L243" s="27">
        <f t="shared" si="80"/>
        <v>83.333333333333343</v>
      </c>
      <c r="M243" s="27">
        <f t="shared" si="81"/>
        <v>71.333333333333329</v>
      </c>
      <c r="N243" s="27">
        <f t="shared" si="82"/>
        <v>4.166666666666667</v>
      </c>
      <c r="O243" s="11">
        <f t="shared" si="75"/>
        <v>73.333333333333329</v>
      </c>
    </row>
    <row r="244" spans="1:15" s="16" customFormat="1" ht="15.75">
      <c r="A244" s="8"/>
      <c r="B244" s="13"/>
      <c r="C244" s="13"/>
      <c r="D244" s="13" t="s">
        <v>36</v>
      </c>
      <c r="E244" s="9">
        <v>17</v>
      </c>
      <c r="F244" s="38">
        <f t="shared" si="84"/>
        <v>13</v>
      </c>
      <c r="G244" s="26">
        <v>1</v>
      </c>
      <c r="H244" s="25">
        <v>2</v>
      </c>
      <c r="I244" s="26">
        <v>10</v>
      </c>
      <c r="J244" s="26">
        <v>0</v>
      </c>
      <c r="K244" s="27">
        <f t="shared" si="79"/>
        <v>100</v>
      </c>
      <c r="L244" s="27">
        <f t="shared" si="80"/>
        <v>23.076923076923077</v>
      </c>
      <c r="M244" s="27">
        <f t="shared" si="81"/>
        <v>45.230769230769234</v>
      </c>
      <c r="N244" s="27">
        <f t="shared" si="82"/>
        <v>3.3076923076923075</v>
      </c>
      <c r="O244" s="11">
        <f t="shared" si="75"/>
        <v>20</v>
      </c>
    </row>
    <row r="245" spans="1:15" s="16" customFormat="1" ht="15.75">
      <c r="A245" s="8"/>
      <c r="B245" s="13"/>
      <c r="C245" s="13"/>
      <c r="D245" s="13" t="s">
        <v>30</v>
      </c>
      <c r="E245" s="9">
        <v>17</v>
      </c>
      <c r="F245" s="38">
        <f t="shared" si="84"/>
        <v>13</v>
      </c>
      <c r="G245" s="26">
        <v>6</v>
      </c>
      <c r="H245" s="25">
        <v>6</v>
      </c>
      <c r="I245" s="26">
        <v>1</v>
      </c>
      <c r="J245" s="26">
        <v>0</v>
      </c>
      <c r="K245" s="27">
        <f t="shared" si="79"/>
        <v>100</v>
      </c>
      <c r="L245" s="27">
        <f t="shared" si="80"/>
        <v>92.307692307692307</v>
      </c>
      <c r="M245" s="27">
        <f t="shared" si="81"/>
        <v>78.461538461538467</v>
      </c>
      <c r="N245" s="27">
        <f t="shared" si="82"/>
        <v>4.384615384615385</v>
      </c>
      <c r="O245" s="11">
        <f t="shared" si="75"/>
        <v>83.07692307692308</v>
      </c>
    </row>
    <row r="246" spans="1:15" s="16" customFormat="1" ht="15.75">
      <c r="A246" s="8"/>
      <c r="B246" s="13"/>
      <c r="C246" s="13"/>
      <c r="D246" s="13">
        <v>10</v>
      </c>
      <c r="E246" s="9">
        <v>18</v>
      </c>
      <c r="F246" s="38">
        <f t="shared" si="84"/>
        <v>16</v>
      </c>
      <c r="G246" s="26">
        <v>16</v>
      </c>
      <c r="H246" s="25">
        <v>0</v>
      </c>
      <c r="I246" s="26">
        <v>0</v>
      </c>
      <c r="J246" s="26">
        <v>0</v>
      </c>
      <c r="K246" s="27">
        <f t="shared" si="79"/>
        <v>100</v>
      </c>
      <c r="L246" s="27">
        <f t="shared" si="80"/>
        <v>100</v>
      </c>
      <c r="M246" s="27">
        <f t="shared" si="81"/>
        <v>100</v>
      </c>
      <c r="N246" s="27">
        <f t="shared" si="82"/>
        <v>5</v>
      </c>
      <c r="O246" s="11">
        <f t="shared" si="75"/>
        <v>100</v>
      </c>
    </row>
    <row r="247" spans="1:15" s="16" customFormat="1" ht="15.75">
      <c r="A247" s="8"/>
      <c r="B247" s="13"/>
      <c r="C247" s="13"/>
      <c r="D247" s="13">
        <v>11</v>
      </c>
      <c r="E247" s="9">
        <v>16</v>
      </c>
      <c r="F247" s="38">
        <f t="shared" si="84"/>
        <v>13</v>
      </c>
      <c r="G247" s="26">
        <v>10</v>
      </c>
      <c r="H247" s="25">
        <v>3</v>
      </c>
      <c r="I247" s="26">
        <v>0</v>
      </c>
      <c r="J247" s="26">
        <v>0</v>
      </c>
      <c r="K247" s="27">
        <f t="shared" si="79"/>
        <v>100</v>
      </c>
      <c r="L247" s="27">
        <f t="shared" si="80"/>
        <v>100</v>
      </c>
      <c r="M247" s="27">
        <f t="shared" si="81"/>
        <v>91.692307692307693</v>
      </c>
      <c r="N247" s="27">
        <f t="shared" si="82"/>
        <v>4.7692307692307692</v>
      </c>
      <c r="O247" s="11">
        <f t="shared" si="75"/>
        <v>95.384615384615387</v>
      </c>
    </row>
    <row r="248" spans="1:15" s="39" customFormat="1" ht="15.75">
      <c r="A248" s="40"/>
      <c r="B248" s="13"/>
      <c r="C248" s="13"/>
      <c r="D248" s="13"/>
      <c r="E248" s="13">
        <f>SUM(E233:E247)</f>
        <v>239</v>
      </c>
      <c r="F248" s="13">
        <f t="shared" ref="F248:J248" si="85">SUM(F233:F247)</f>
        <v>101</v>
      </c>
      <c r="G248" s="13">
        <f t="shared" si="85"/>
        <v>52</v>
      </c>
      <c r="H248" s="13">
        <f t="shared" si="85"/>
        <v>31</v>
      </c>
      <c r="I248" s="13">
        <f t="shared" si="85"/>
        <v>18</v>
      </c>
      <c r="J248" s="13">
        <f t="shared" si="85"/>
        <v>0</v>
      </c>
      <c r="K248" s="42">
        <f t="shared" si="79"/>
        <v>100</v>
      </c>
      <c r="L248" s="42">
        <f t="shared" si="80"/>
        <v>82.178217821782184</v>
      </c>
      <c r="M248" s="42">
        <f t="shared" si="81"/>
        <v>77.544554455445549</v>
      </c>
      <c r="N248" s="42">
        <f t="shared" si="82"/>
        <v>4.3366336633663369</v>
      </c>
      <c r="O248" s="23">
        <f t="shared" si="75"/>
        <v>76.039603960396036</v>
      </c>
    </row>
    <row r="249" spans="1:15" s="16" customFormat="1" ht="31.5">
      <c r="A249" s="8"/>
      <c r="B249" s="13" t="s">
        <v>72</v>
      </c>
      <c r="C249" s="13" t="s">
        <v>71</v>
      </c>
      <c r="D249" s="13" t="s">
        <v>33</v>
      </c>
      <c r="E249" s="9">
        <v>17</v>
      </c>
      <c r="F249" s="28">
        <f>G249+H249+I249+J249</f>
        <v>15</v>
      </c>
      <c r="G249" s="28">
        <v>1</v>
      </c>
      <c r="H249" s="28">
        <v>8</v>
      </c>
      <c r="I249" s="28">
        <v>6</v>
      </c>
      <c r="J249" s="28">
        <v>0</v>
      </c>
      <c r="K249" s="29">
        <f t="shared" si="79"/>
        <v>100</v>
      </c>
      <c r="L249" s="29">
        <f t="shared" si="80"/>
        <v>60</v>
      </c>
      <c r="M249" s="29">
        <f t="shared" si="81"/>
        <v>55.2</v>
      </c>
      <c r="N249" s="29">
        <f t="shared" si="82"/>
        <v>3.6666666666666665</v>
      </c>
      <c r="O249" s="11">
        <f t="shared" si="75"/>
        <v>49.333333333333336</v>
      </c>
    </row>
    <row r="250" spans="1:15" s="16" customFormat="1" ht="15.75">
      <c r="A250" s="8"/>
      <c r="B250" s="13"/>
      <c r="C250" s="13"/>
      <c r="D250" s="13" t="s">
        <v>36</v>
      </c>
      <c r="E250" s="9">
        <v>17</v>
      </c>
      <c r="F250" s="28">
        <f t="shared" ref="F250:F257" si="86">G250+H250+I250+J250</f>
        <v>15</v>
      </c>
      <c r="G250" s="28">
        <v>0</v>
      </c>
      <c r="H250" s="28">
        <v>7</v>
      </c>
      <c r="I250" s="28">
        <v>8</v>
      </c>
      <c r="J250" s="28">
        <v>0</v>
      </c>
      <c r="K250" s="29">
        <f t="shared" si="79"/>
        <v>100</v>
      </c>
      <c r="L250" s="29">
        <f t="shared" si="80"/>
        <v>46.666666666666671</v>
      </c>
      <c r="M250" s="29">
        <f t="shared" si="81"/>
        <v>49.06666666666667</v>
      </c>
      <c r="N250" s="29">
        <f t="shared" si="82"/>
        <v>3.4666666666666668</v>
      </c>
      <c r="O250" s="11">
        <f t="shared" si="75"/>
        <v>37.333333333333336</v>
      </c>
    </row>
    <row r="251" spans="1:15" s="16" customFormat="1" ht="15.75">
      <c r="A251" s="8"/>
      <c r="B251" s="13"/>
      <c r="C251" s="13"/>
      <c r="D251" s="13" t="s">
        <v>30</v>
      </c>
      <c r="E251" s="9">
        <v>17</v>
      </c>
      <c r="F251" s="28">
        <f t="shared" si="86"/>
        <v>14</v>
      </c>
      <c r="G251" s="28">
        <v>1</v>
      </c>
      <c r="H251" s="28">
        <v>6</v>
      </c>
      <c r="I251" s="28">
        <v>7</v>
      </c>
      <c r="J251" s="28">
        <v>0</v>
      </c>
      <c r="K251" s="29">
        <f t="shared" si="79"/>
        <v>100</v>
      </c>
      <c r="L251" s="29">
        <f t="shared" si="80"/>
        <v>50</v>
      </c>
      <c r="M251" s="29">
        <f t="shared" si="81"/>
        <v>52.571428571428569</v>
      </c>
      <c r="N251" s="29">
        <f t="shared" si="82"/>
        <v>3.5714285714285716</v>
      </c>
      <c r="O251" s="11">
        <f t="shared" si="75"/>
        <v>41.428571428571431</v>
      </c>
    </row>
    <row r="252" spans="1:15" s="16" customFormat="1" ht="15.75">
      <c r="A252" s="8"/>
      <c r="B252" s="13"/>
      <c r="C252" s="13"/>
      <c r="D252" s="13" t="s">
        <v>25</v>
      </c>
      <c r="E252" s="9">
        <v>16</v>
      </c>
      <c r="F252" s="28">
        <f t="shared" si="86"/>
        <v>15</v>
      </c>
      <c r="G252" s="28">
        <v>1</v>
      </c>
      <c r="H252" s="28">
        <v>6</v>
      </c>
      <c r="I252" s="28">
        <v>8</v>
      </c>
      <c r="J252" s="28">
        <v>0</v>
      </c>
      <c r="K252" s="29">
        <f t="shared" si="79"/>
        <v>100</v>
      </c>
      <c r="L252" s="29">
        <f t="shared" si="80"/>
        <v>46.666666666666671</v>
      </c>
      <c r="M252" s="29">
        <f t="shared" si="81"/>
        <v>51.466666666666669</v>
      </c>
      <c r="N252" s="29">
        <f t="shared" si="82"/>
        <v>3.5333333333333332</v>
      </c>
      <c r="O252" s="11">
        <f t="shared" si="75"/>
        <v>38.666666666666664</v>
      </c>
    </row>
    <row r="253" spans="1:15" s="16" customFormat="1" ht="15.75">
      <c r="A253" s="8"/>
      <c r="B253" s="13"/>
      <c r="C253" s="13"/>
      <c r="D253" s="13" t="s">
        <v>24</v>
      </c>
      <c r="E253" s="9">
        <v>17</v>
      </c>
      <c r="F253" s="28">
        <f t="shared" si="86"/>
        <v>15</v>
      </c>
      <c r="G253" s="28">
        <v>2</v>
      </c>
      <c r="H253" s="28">
        <v>7</v>
      </c>
      <c r="I253" s="28">
        <v>6</v>
      </c>
      <c r="J253" s="28">
        <v>0</v>
      </c>
      <c r="K253" s="29">
        <f t="shared" si="79"/>
        <v>100</v>
      </c>
      <c r="L253" s="29">
        <f t="shared" si="80"/>
        <v>60</v>
      </c>
      <c r="M253" s="29">
        <f t="shared" si="81"/>
        <v>57.6</v>
      </c>
      <c r="N253" s="29">
        <f t="shared" si="82"/>
        <v>3.7333333333333334</v>
      </c>
      <c r="O253" s="11">
        <f t="shared" si="75"/>
        <v>50.666666666666664</v>
      </c>
    </row>
    <row r="254" spans="1:15" s="16" customFormat="1" ht="15.75">
      <c r="A254" s="8"/>
      <c r="B254" s="13"/>
      <c r="C254" s="13"/>
      <c r="D254" s="13" t="s">
        <v>56</v>
      </c>
      <c r="E254" s="9">
        <v>20</v>
      </c>
      <c r="F254" s="28">
        <f t="shared" si="86"/>
        <v>18</v>
      </c>
      <c r="G254" s="28">
        <v>3</v>
      </c>
      <c r="H254" s="28">
        <v>8</v>
      </c>
      <c r="I254" s="28">
        <v>7</v>
      </c>
      <c r="J254" s="28">
        <v>0</v>
      </c>
      <c r="K254" s="29">
        <f t="shared" si="79"/>
        <v>100</v>
      </c>
      <c r="L254" s="29">
        <f t="shared" si="80"/>
        <v>61.111111111111107</v>
      </c>
      <c r="M254" s="29">
        <f t="shared" si="81"/>
        <v>59.111111111111114</v>
      </c>
      <c r="N254" s="29">
        <f t="shared" si="82"/>
        <v>3.7777777777777777</v>
      </c>
      <c r="O254" s="11">
        <f t="shared" si="75"/>
        <v>52.222222222222221</v>
      </c>
    </row>
    <row r="255" spans="1:15" s="43" customFormat="1" ht="15.75">
      <c r="A255" s="8"/>
      <c r="B255" s="13"/>
      <c r="C255" s="13"/>
      <c r="D255" s="13" t="s">
        <v>58</v>
      </c>
      <c r="E255" s="9">
        <v>16</v>
      </c>
      <c r="F255" s="28">
        <f t="shared" si="86"/>
        <v>11</v>
      </c>
      <c r="G255" s="28">
        <v>1</v>
      </c>
      <c r="H255" s="28">
        <v>4</v>
      </c>
      <c r="I255" s="28">
        <v>6</v>
      </c>
      <c r="J255" s="28">
        <v>0</v>
      </c>
      <c r="K255" s="29">
        <f t="shared" si="79"/>
        <v>100.00000000000001</v>
      </c>
      <c r="L255" s="29">
        <f t="shared" si="80"/>
        <v>45.45454545454546</v>
      </c>
      <c r="M255" s="29">
        <f t="shared" si="81"/>
        <v>52</v>
      </c>
      <c r="N255" s="29">
        <f t="shared" si="82"/>
        <v>3.5454545454545454</v>
      </c>
      <c r="O255" s="11">
        <f t="shared" si="75"/>
        <v>38.18181818181818</v>
      </c>
    </row>
    <row r="256" spans="1:15" s="16" customFormat="1" ht="15.75">
      <c r="A256" s="8"/>
      <c r="B256" s="13"/>
      <c r="C256" s="13"/>
      <c r="D256" s="13">
        <v>10</v>
      </c>
      <c r="E256" s="9">
        <v>18</v>
      </c>
      <c r="F256" s="28">
        <f t="shared" si="86"/>
        <v>16</v>
      </c>
      <c r="G256" s="28">
        <v>8</v>
      </c>
      <c r="H256" s="28">
        <v>5</v>
      </c>
      <c r="I256" s="28">
        <v>3</v>
      </c>
      <c r="J256" s="28">
        <v>0</v>
      </c>
      <c r="K256" s="29">
        <f t="shared" si="79"/>
        <v>100</v>
      </c>
      <c r="L256" s="29">
        <f t="shared" si="80"/>
        <v>81.25</v>
      </c>
      <c r="M256" s="29">
        <f t="shared" si="81"/>
        <v>76.75</v>
      </c>
      <c r="N256" s="29">
        <f t="shared" si="82"/>
        <v>4.3125</v>
      </c>
      <c r="O256" s="11">
        <f t="shared" si="75"/>
        <v>75</v>
      </c>
    </row>
    <row r="257" spans="1:15" s="16" customFormat="1" ht="15.75">
      <c r="A257" s="8"/>
      <c r="B257" s="13"/>
      <c r="C257" s="13"/>
      <c r="D257" s="13">
        <v>11</v>
      </c>
      <c r="E257" s="9">
        <v>16</v>
      </c>
      <c r="F257" s="28">
        <f t="shared" si="86"/>
        <v>13</v>
      </c>
      <c r="G257" s="28">
        <v>4</v>
      </c>
      <c r="H257" s="28">
        <v>7</v>
      </c>
      <c r="I257" s="28">
        <v>2</v>
      </c>
      <c r="J257" s="28">
        <v>0</v>
      </c>
      <c r="K257" s="29">
        <f t="shared" si="79"/>
        <v>100</v>
      </c>
      <c r="L257" s="29">
        <f t="shared" si="80"/>
        <v>84.615384615384613</v>
      </c>
      <c r="M257" s="29">
        <f t="shared" si="81"/>
        <v>70.769230769230774</v>
      </c>
      <c r="N257" s="29">
        <f t="shared" si="82"/>
        <v>4.1538461538461542</v>
      </c>
      <c r="O257" s="11">
        <f t="shared" si="75"/>
        <v>73.84615384615384</v>
      </c>
    </row>
    <row r="258" spans="1:15" s="16" customFormat="1" ht="15.75">
      <c r="A258" s="8"/>
      <c r="B258" s="13"/>
      <c r="C258" s="13"/>
      <c r="D258" s="13"/>
      <c r="E258" s="28">
        <f>SUM(E249:E257)</f>
        <v>154</v>
      </c>
      <c r="F258" s="28">
        <f t="shared" ref="F258:J258" si="87">SUM(F249:F257)</f>
        <v>132</v>
      </c>
      <c r="G258" s="28">
        <f t="shared" si="87"/>
        <v>21</v>
      </c>
      <c r="H258" s="28">
        <f t="shared" si="87"/>
        <v>58</v>
      </c>
      <c r="I258" s="28">
        <f t="shared" si="87"/>
        <v>53</v>
      </c>
      <c r="J258" s="28">
        <f t="shared" si="87"/>
        <v>0</v>
      </c>
      <c r="K258" s="29">
        <f t="shared" si="79"/>
        <v>100</v>
      </c>
      <c r="L258" s="29">
        <f t="shared" si="80"/>
        <v>59.848484848484851</v>
      </c>
      <c r="M258" s="29">
        <f t="shared" si="81"/>
        <v>58.484848484848484</v>
      </c>
      <c r="N258" s="29">
        <f t="shared" si="82"/>
        <v>3.7575757575757578</v>
      </c>
      <c r="O258" s="11">
        <f t="shared" si="75"/>
        <v>51.060606060606062</v>
      </c>
    </row>
    <row r="259" spans="1:15" s="16" customFormat="1" ht="31.5">
      <c r="A259" s="8"/>
      <c r="B259" s="13" t="s">
        <v>72</v>
      </c>
      <c r="C259" s="13" t="s">
        <v>74</v>
      </c>
      <c r="D259" s="13" t="s">
        <v>23</v>
      </c>
      <c r="E259" s="9">
        <v>20</v>
      </c>
      <c r="F259" s="28">
        <f>G259+H259+I259+J259</f>
        <v>20</v>
      </c>
      <c r="G259" s="28">
        <v>20</v>
      </c>
      <c r="H259" s="28">
        <v>0</v>
      </c>
      <c r="I259" s="28">
        <v>0</v>
      </c>
      <c r="J259" s="28">
        <v>0</v>
      </c>
      <c r="K259" s="29">
        <f t="shared" si="79"/>
        <v>100</v>
      </c>
      <c r="L259" s="29">
        <f t="shared" si="80"/>
        <v>100</v>
      </c>
      <c r="M259" s="29">
        <f t="shared" si="81"/>
        <v>100</v>
      </c>
      <c r="N259" s="29">
        <f t="shared" si="82"/>
        <v>5</v>
      </c>
      <c r="O259" s="11">
        <f t="shared" si="75"/>
        <v>100</v>
      </c>
    </row>
    <row r="260" spans="1:15" s="16" customFormat="1" ht="15.75">
      <c r="A260" s="8"/>
      <c r="B260" s="13"/>
      <c r="C260" s="13"/>
      <c r="D260" s="13" t="s">
        <v>22</v>
      </c>
      <c r="E260" s="9">
        <v>19</v>
      </c>
      <c r="F260" s="28">
        <f t="shared" ref="F260:F268" si="88">G260+H260+I260+J260</f>
        <v>17</v>
      </c>
      <c r="G260" s="28">
        <v>16</v>
      </c>
      <c r="H260" s="28">
        <v>1</v>
      </c>
      <c r="I260" s="28">
        <v>0</v>
      </c>
      <c r="J260" s="28">
        <v>0</v>
      </c>
      <c r="K260" s="29">
        <f t="shared" si="79"/>
        <v>100</v>
      </c>
      <c r="L260" s="29">
        <f t="shared" si="80"/>
        <v>100</v>
      </c>
      <c r="M260" s="29">
        <f t="shared" si="81"/>
        <v>97.882352941176464</v>
      </c>
      <c r="N260" s="29">
        <f t="shared" si="82"/>
        <v>4.9411764705882355</v>
      </c>
      <c r="O260" s="11">
        <f t="shared" si="75"/>
        <v>98.82352941176471</v>
      </c>
    </row>
    <row r="261" spans="1:15" s="16" customFormat="1" ht="15.75">
      <c r="A261" s="8"/>
      <c r="B261" s="13"/>
      <c r="C261" s="13"/>
      <c r="D261" s="13" t="s">
        <v>40</v>
      </c>
      <c r="E261" s="9">
        <v>19</v>
      </c>
      <c r="F261" s="28">
        <f t="shared" si="88"/>
        <v>18</v>
      </c>
      <c r="G261" s="28">
        <v>18</v>
      </c>
      <c r="H261" s="28">
        <v>0</v>
      </c>
      <c r="I261" s="28">
        <v>0</v>
      </c>
      <c r="J261" s="28">
        <v>0</v>
      </c>
      <c r="K261" s="29">
        <f t="shared" si="79"/>
        <v>100</v>
      </c>
      <c r="L261" s="29">
        <f t="shared" si="80"/>
        <v>100</v>
      </c>
      <c r="M261" s="29">
        <f t="shared" si="81"/>
        <v>100</v>
      </c>
      <c r="N261" s="29">
        <f t="shared" si="82"/>
        <v>5</v>
      </c>
      <c r="O261" s="11">
        <f t="shared" si="75"/>
        <v>100</v>
      </c>
    </row>
    <row r="262" spans="1:15" s="16" customFormat="1" ht="15.75">
      <c r="A262" s="8"/>
      <c r="B262" s="13"/>
      <c r="C262" s="13"/>
      <c r="D262" s="13" t="s">
        <v>29</v>
      </c>
      <c r="E262" s="9">
        <v>15</v>
      </c>
      <c r="F262" s="28">
        <f t="shared" si="88"/>
        <v>15</v>
      </c>
      <c r="G262" s="28">
        <v>14</v>
      </c>
      <c r="H262" s="28">
        <v>1</v>
      </c>
      <c r="I262" s="28">
        <v>0</v>
      </c>
      <c r="J262" s="28">
        <v>0</v>
      </c>
      <c r="K262" s="29">
        <f t="shared" si="79"/>
        <v>100</v>
      </c>
      <c r="L262" s="29">
        <f t="shared" si="80"/>
        <v>100</v>
      </c>
      <c r="M262" s="29">
        <f t="shared" si="81"/>
        <v>97.6</v>
      </c>
      <c r="N262" s="29">
        <f t="shared" si="82"/>
        <v>4.9333333333333336</v>
      </c>
      <c r="O262" s="11">
        <f t="shared" si="75"/>
        <v>98.666666666666671</v>
      </c>
    </row>
    <row r="263" spans="1:15" s="16" customFormat="1" ht="15.75">
      <c r="A263" s="8"/>
      <c r="B263" s="13"/>
      <c r="C263" s="13"/>
      <c r="D263" s="13" t="s">
        <v>26</v>
      </c>
      <c r="E263" s="9">
        <v>14</v>
      </c>
      <c r="F263" s="28">
        <f t="shared" si="88"/>
        <v>13</v>
      </c>
      <c r="G263" s="28">
        <v>12</v>
      </c>
      <c r="H263" s="28">
        <v>1</v>
      </c>
      <c r="I263" s="28">
        <v>0</v>
      </c>
      <c r="J263" s="28">
        <v>0</v>
      </c>
      <c r="K263" s="29">
        <f t="shared" si="79"/>
        <v>100</v>
      </c>
      <c r="L263" s="29">
        <f t="shared" si="80"/>
        <v>100</v>
      </c>
      <c r="M263" s="29">
        <f t="shared" si="81"/>
        <v>97.230769230769226</v>
      </c>
      <c r="N263" s="29">
        <f t="shared" si="82"/>
        <v>4.9230769230769234</v>
      </c>
      <c r="O263" s="11">
        <f t="shared" si="75"/>
        <v>98.461538461538467</v>
      </c>
    </row>
    <row r="264" spans="1:15" s="16" customFormat="1" ht="15.75">
      <c r="A264" s="8"/>
      <c r="B264" s="13"/>
      <c r="C264" s="13"/>
      <c r="D264" s="13" t="s">
        <v>41</v>
      </c>
      <c r="E264" s="9">
        <v>12</v>
      </c>
      <c r="F264" s="28">
        <f t="shared" si="88"/>
        <v>12</v>
      </c>
      <c r="G264" s="28">
        <v>10</v>
      </c>
      <c r="H264" s="28">
        <v>2</v>
      </c>
      <c r="I264" s="28">
        <v>0</v>
      </c>
      <c r="J264" s="28">
        <v>0</v>
      </c>
      <c r="K264" s="29">
        <f t="shared" si="79"/>
        <v>100</v>
      </c>
      <c r="L264" s="29">
        <f t="shared" si="80"/>
        <v>100</v>
      </c>
      <c r="M264" s="29">
        <f t="shared" si="81"/>
        <v>94</v>
      </c>
      <c r="N264" s="29">
        <f t="shared" si="82"/>
        <v>4.833333333333333</v>
      </c>
      <c r="O264" s="11">
        <f t="shared" si="75"/>
        <v>96.666666666666671</v>
      </c>
    </row>
    <row r="265" spans="1:15" s="43" customFormat="1" ht="15.75">
      <c r="A265" s="8"/>
      <c r="B265" s="13"/>
      <c r="C265" s="13"/>
      <c r="D265" s="13" t="s">
        <v>32</v>
      </c>
      <c r="E265" s="9">
        <v>14</v>
      </c>
      <c r="F265" s="28">
        <f t="shared" si="88"/>
        <v>13</v>
      </c>
      <c r="G265" s="28">
        <v>10</v>
      </c>
      <c r="H265" s="28">
        <v>2</v>
      </c>
      <c r="I265" s="28">
        <v>1</v>
      </c>
      <c r="J265" s="28">
        <v>0</v>
      </c>
      <c r="K265" s="29">
        <f t="shared" si="79"/>
        <v>100</v>
      </c>
      <c r="L265" s="29">
        <f t="shared" si="80"/>
        <v>92.307692307692307</v>
      </c>
      <c r="M265" s="29">
        <f t="shared" si="81"/>
        <v>89.538461538461533</v>
      </c>
      <c r="N265" s="29">
        <f t="shared" si="82"/>
        <v>4.6923076923076925</v>
      </c>
      <c r="O265" s="11">
        <f t="shared" si="75"/>
        <v>89.230769230769226</v>
      </c>
    </row>
    <row r="266" spans="1:15" s="16" customFormat="1" ht="15.75">
      <c r="A266" s="8"/>
      <c r="B266" s="13"/>
      <c r="C266" s="13"/>
      <c r="D266" s="13" t="s">
        <v>27</v>
      </c>
      <c r="E266" s="9">
        <v>15</v>
      </c>
      <c r="F266" s="28">
        <f t="shared" si="88"/>
        <v>15</v>
      </c>
      <c r="G266" s="28">
        <v>15</v>
      </c>
      <c r="H266" s="28">
        <v>0</v>
      </c>
      <c r="I266" s="28">
        <v>0</v>
      </c>
      <c r="J266" s="28">
        <v>0</v>
      </c>
      <c r="K266" s="29">
        <f t="shared" si="79"/>
        <v>100</v>
      </c>
      <c r="L266" s="29">
        <f t="shared" si="80"/>
        <v>100</v>
      </c>
      <c r="M266" s="29">
        <f t="shared" si="81"/>
        <v>100</v>
      </c>
      <c r="N266" s="29">
        <f t="shared" si="82"/>
        <v>5</v>
      </c>
      <c r="O266" s="11">
        <f t="shared" si="75"/>
        <v>100</v>
      </c>
    </row>
    <row r="267" spans="1:15" s="16" customFormat="1" ht="15.75">
      <c r="A267" s="8"/>
      <c r="B267" s="13"/>
      <c r="C267" s="13"/>
      <c r="D267" s="13" t="s">
        <v>35</v>
      </c>
      <c r="E267" s="9">
        <v>15</v>
      </c>
      <c r="F267" s="28">
        <f t="shared" si="88"/>
        <v>15</v>
      </c>
      <c r="G267" s="28">
        <v>8</v>
      </c>
      <c r="H267" s="28">
        <v>3</v>
      </c>
      <c r="I267" s="28">
        <v>4</v>
      </c>
      <c r="J267" s="28">
        <v>0</v>
      </c>
      <c r="K267" s="29">
        <f t="shared" si="79"/>
        <v>100</v>
      </c>
      <c r="L267" s="29">
        <f t="shared" si="80"/>
        <v>73.333333333333343</v>
      </c>
      <c r="M267" s="29">
        <f t="shared" si="81"/>
        <v>75.733333333333334</v>
      </c>
      <c r="N267" s="29">
        <f t="shared" si="82"/>
        <v>4.2666666666666666</v>
      </c>
      <c r="O267" s="11">
        <f t="shared" si="75"/>
        <v>69.333333333333329</v>
      </c>
    </row>
    <row r="268" spans="1:15" s="16" customFormat="1" ht="15.75">
      <c r="A268" s="8"/>
      <c r="B268" s="13"/>
      <c r="C268" s="13"/>
      <c r="D268" s="13" t="s">
        <v>60</v>
      </c>
      <c r="E268" s="44">
        <v>14</v>
      </c>
      <c r="F268" s="28">
        <f t="shared" si="88"/>
        <v>14</v>
      </c>
      <c r="G268" s="28">
        <v>11</v>
      </c>
      <c r="H268" s="28">
        <v>3</v>
      </c>
      <c r="I268" s="28">
        <v>0</v>
      </c>
      <c r="J268" s="28">
        <v>0</v>
      </c>
      <c r="K268" s="29">
        <f t="shared" si="79"/>
        <v>100</v>
      </c>
      <c r="L268" s="29">
        <f t="shared" si="80"/>
        <v>100</v>
      </c>
      <c r="M268" s="29">
        <f t="shared" si="81"/>
        <v>92.285714285714292</v>
      </c>
      <c r="N268" s="29">
        <f t="shared" si="82"/>
        <v>4.7857142857142856</v>
      </c>
      <c r="O268" s="11">
        <f t="shared" si="75"/>
        <v>95.714285714285708</v>
      </c>
    </row>
    <row r="269" spans="1:15" s="16" customFormat="1" ht="15.75">
      <c r="A269" s="8"/>
      <c r="B269" s="13"/>
      <c r="C269" s="13"/>
      <c r="D269" s="13"/>
      <c r="E269" s="28">
        <f>SUM(E259:E268)</f>
        <v>157</v>
      </c>
      <c r="F269" s="28">
        <f>SUM(F259:F268)</f>
        <v>152</v>
      </c>
      <c r="G269" s="28">
        <f t="shared" ref="G269:J269" si="89">SUM(G259:G268)</f>
        <v>134</v>
      </c>
      <c r="H269" s="28">
        <f t="shared" si="89"/>
        <v>13</v>
      </c>
      <c r="I269" s="28">
        <f t="shared" si="89"/>
        <v>5</v>
      </c>
      <c r="J269" s="28">
        <f t="shared" si="89"/>
        <v>0</v>
      </c>
      <c r="K269" s="29">
        <f t="shared" si="79"/>
        <v>100</v>
      </c>
      <c r="L269" s="29">
        <f t="shared" si="80"/>
        <v>96.71052631578948</v>
      </c>
      <c r="M269" s="29">
        <f t="shared" si="81"/>
        <v>94.815789473684205</v>
      </c>
      <c r="N269" s="29">
        <f t="shared" si="82"/>
        <v>4.8486842105263159</v>
      </c>
      <c r="O269" s="11">
        <f t="shared" si="75"/>
        <v>95</v>
      </c>
    </row>
    <row r="270" spans="1:15" ht="15.75">
      <c r="A270" s="8"/>
      <c r="B270" s="13"/>
      <c r="C270" s="13"/>
      <c r="D270" s="13"/>
      <c r="E270" s="28">
        <f>E269+E258</f>
        <v>311</v>
      </c>
      <c r="F270" s="28">
        <f>F269+F258</f>
        <v>284</v>
      </c>
      <c r="G270" s="28">
        <f t="shared" ref="G270:J270" si="90">G269+G258</f>
        <v>155</v>
      </c>
      <c r="H270" s="28">
        <f t="shared" si="90"/>
        <v>71</v>
      </c>
      <c r="I270" s="28">
        <f t="shared" si="90"/>
        <v>58</v>
      </c>
      <c r="J270" s="28">
        <f t="shared" si="90"/>
        <v>0</v>
      </c>
      <c r="K270" s="29">
        <f t="shared" si="79"/>
        <v>100</v>
      </c>
      <c r="L270" s="29">
        <f t="shared" si="80"/>
        <v>79.577464788732385</v>
      </c>
      <c r="M270" s="29">
        <f t="shared" si="81"/>
        <v>77.929577464788736</v>
      </c>
      <c r="N270" s="29">
        <f t="shared" si="82"/>
        <v>4.341549295774648</v>
      </c>
      <c r="O270" s="11">
        <f t="shared" si="75"/>
        <v>74.577464788732399</v>
      </c>
    </row>
  </sheetData>
  <mergeCells count="1">
    <mergeCell ref="A1:O3"/>
  </mergeCells>
  <pageMargins left="0.15748031496062992" right="0.11811023622047245" top="0.31496062992125984" bottom="0.27559055118110237" header="0.31496062992125984" footer="0.31496062992125984"/>
  <pageSetup paperSize="9" scale="10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70"/>
  <sheetViews>
    <sheetView tabSelected="1" topLeftCell="G261" zoomScale="96" zoomScaleNormal="96" workbookViewId="0">
      <selection activeCell="I258" sqref="G258:I258"/>
    </sheetView>
  </sheetViews>
  <sheetFormatPr defaultRowHeight="15"/>
  <cols>
    <col min="1" max="1" width="3.42578125" customWidth="1"/>
    <col min="2" max="2" width="12.28515625" style="7" customWidth="1"/>
    <col min="3" max="3" width="19.5703125" style="7" customWidth="1"/>
    <col min="4" max="4" width="8" style="7" customWidth="1"/>
    <col min="5" max="5" width="13" customWidth="1"/>
    <col min="6" max="6" width="9.140625" style="7"/>
    <col min="7" max="7" width="6.5703125" customWidth="1"/>
    <col min="8" max="8" width="7.5703125" customWidth="1"/>
    <col min="9" max="9" width="6.85546875" customWidth="1"/>
    <col min="10" max="10" width="6.28515625" customWidth="1"/>
    <col min="11" max="11" width="8.42578125" customWidth="1"/>
    <col min="12" max="12" width="9.140625" customWidth="1"/>
    <col min="13" max="13" width="8.140625" customWidth="1"/>
    <col min="14" max="15" width="8" customWidth="1"/>
  </cols>
  <sheetData>
    <row r="1" spans="1:15" ht="15.75" customHeight="1">
      <c r="A1" s="56" t="s">
        <v>77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.7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15" ht="44.25" customHeight="1">
      <c r="A4" s="20"/>
      <c r="B4" s="35" t="s">
        <v>0</v>
      </c>
      <c r="C4" s="36" t="s">
        <v>1</v>
      </c>
      <c r="D4" s="36" t="s">
        <v>21</v>
      </c>
      <c r="E4" s="21" t="s">
        <v>5</v>
      </c>
      <c r="F4" s="36" t="s">
        <v>19</v>
      </c>
      <c r="G4" s="20">
        <v>5</v>
      </c>
      <c r="H4" s="22">
        <v>4</v>
      </c>
      <c r="I4" s="20">
        <v>3</v>
      </c>
      <c r="J4" s="20">
        <v>2</v>
      </c>
      <c r="K4" s="21" t="s">
        <v>2</v>
      </c>
      <c r="L4" s="21" t="s">
        <v>3</v>
      </c>
      <c r="M4" s="21" t="s">
        <v>4</v>
      </c>
      <c r="N4" s="21" t="s">
        <v>17</v>
      </c>
      <c r="O4" s="21" t="s">
        <v>18</v>
      </c>
    </row>
    <row r="5" spans="1:15" ht="15.75" customHeight="1">
      <c r="A5" s="8"/>
      <c r="B5" s="13" t="s">
        <v>9</v>
      </c>
      <c r="C5" s="13" t="s">
        <v>10</v>
      </c>
      <c r="D5" s="13" t="s">
        <v>26</v>
      </c>
      <c r="E5" s="9">
        <v>14</v>
      </c>
      <c r="F5" s="34">
        <f>G5+H5+I5+J5</f>
        <v>14</v>
      </c>
      <c r="G5" s="8">
        <v>4</v>
      </c>
      <c r="H5" s="10">
        <v>5</v>
      </c>
      <c r="I5" s="8">
        <v>2</v>
      </c>
      <c r="J5" s="8">
        <v>3</v>
      </c>
      <c r="K5" s="11">
        <f>100/F5*(G5+H5+I5)</f>
        <v>78.571428571428569</v>
      </c>
      <c r="L5" s="11">
        <f>100/F5*(H5+G5)</f>
        <v>64.285714285714292</v>
      </c>
      <c r="M5" s="11">
        <f>(G5*100+H5*64+I5*36+J5*16)/F5</f>
        <v>60</v>
      </c>
      <c r="N5" s="11">
        <f>(G5*5+H5*4+I5*3+J5*2)/F5</f>
        <v>3.7142857142857144</v>
      </c>
      <c r="O5" s="11">
        <f>(G5*100+H5*80)/F5</f>
        <v>57.142857142857146</v>
      </c>
    </row>
    <row r="6" spans="1:15" ht="15.75" customHeight="1">
      <c r="A6" s="8"/>
      <c r="B6" s="13"/>
      <c r="C6" s="13"/>
      <c r="D6" s="13" t="s">
        <v>27</v>
      </c>
      <c r="E6" s="9">
        <v>14</v>
      </c>
      <c r="F6" s="34">
        <f t="shared" ref="F6:F69" si="0">G6+H6+I6+J6</f>
        <v>13</v>
      </c>
      <c r="G6" s="8">
        <v>1</v>
      </c>
      <c r="H6" s="10">
        <v>7</v>
      </c>
      <c r="I6" s="8">
        <v>4</v>
      </c>
      <c r="J6" s="8">
        <v>1</v>
      </c>
      <c r="K6" s="11">
        <f t="shared" ref="K6:K69" si="1">100/F6*(G6+H6+I6)</f>
        <v>92.307692307692307</v>
      </c>
      <c r="L6" s="11">
        <f t="shared" ref="L6:L70" si="2">100/F6*(H6+G6)</f>
        <v>61.53846153846154</v>
      </c>
      <c r="M6" s="11">
        <f t="shared" ref="M6:M70" si="3">(G6*100+H6*64+I6*36+J6*16)/F6</f>
        <v>54.46153846153846</v>
      </c>
      <c r="N6" s="11">
        <f t="shared" ref="N6:N70" si="4">(G6*5+H6*4+I6*3+J6*2)/F6</f>
        <v>3.6153846153846154</v>
      </c>
      <c r="O6" s="11">
        <f t="shared" ref="O6:O69" si="5">(G6*100+H6*80)/F6</f>
        <v>50.769230769230766</v>
      </c>
    </row>
    <row r="7" spans="1:15" ht="15.75" customHeight="1">
      <c r="A7" s="8"/>
      <c r="B7" s="13"/>
      <c r="C7" s="13"/>
      <c r="D7" s="13" t="s">
        <v>36</v>
      </c>
      <c r="E7" s="9">
        <v>17</v>
      </c>
      <c r="F7" s="34">
        <f t="shared" si="0"/>
        <v>16</v>
      </c>
      <c r="G7" s="8">
        <v>3</v>
      </c>
      <c r="H7" s="10">
        <v>7</v>
      </c>
      <c r="I7" s="8">
        <v>4</v>
      </c>
      <c r="J7" s="8">
        <v>2</v>
      </c>
      <c r="K7" s="11">
        <f t="shared" si="1"/>
        <v>87.5</v>
      </c>
      <c r="L7" s="11">
        <f t="shared" si="2"/>
        <v>62.5</v>
      </c>
      <c r="M7" s="11">
        <f t="shared" si="3"/>
        <v>57.75</v>
      </c>
      <c r="N7" s="11">
        <f t="shared" si="4"/>
        <v>3.6875</v>
      </c>
      <c r="O7" s="11">
        <f t="shared" si="5"/>
        <v>53.75</v>
      </c>
    </row>
    <row r="8" spans="1:15" s="6" customFormat="1" ht="15.75" customHeight="1">
      <c r="A8" s="12"/>
      <c r="B8" s="13"/>
      <c r="C8" s="13"/>
      <c r="D8" s="13"/>
      <c r="E8" s="13">
        <f>SUM(E5:E7)</f>
        <v>45</v>
      </c>
      <c r="F8" s="13">
        <f>SUM(F5:F7)</f>
        <v>43</v>
      </c>
      <c r="G8" s="13">
        <f t="shared" ref="G8:J8" si="6">SUM(G5:G7)</f>
        <v>8</v>
      </c>
      <c r="H8" s="13">
        <f t="shared" si="6"/>
        <v>19</v>
      </c>
      <c r="I8" s="13">
        <f t="shared" si="6"/>
        <v>10</v>
      </c>
      <c r="J8" s="13">
        <f t="shared" si="6"/>
        <v>6</v>
      </c>
      <c r="K8" s="23">
        <f t="shared" si="1"/>
        <v>86.04651162790698</v>
      </c>
      <c r="L8" s="14">
        <f t="shared" si="2"/>
        <v>62.79069767441861</v>
      </c>
      <c r="M8" s="14">
        <f t="shared" si="3"/>
        <v>57.488372093023258</v>
      </c>
      <c r="N8" s="14">
        <f t="shared" si="4"/>
        <v>3.6744186046511627</v>
      </c>
      <c r="O8" s="23">
        <f t="shared" si="5"/>
        <v>53.953488372093027</v>
      </c>
    </row>
    <row r="9" spans="1:15" ht="15.75" customHeight="1">
      <c r="A9" s="8"/>
      <c r="B9" s="13"/>
      <c r="C9" s="13" t="s">
        <v>28</v>
      </c>
      <c r="D9" s="13" t="s">
        <v>40</v>
      </c>
      <c r="E9" s="9">
        <v>19</v>
      </c>
      <c r="F9" s="34">
        <f t="shared" si="0"/>
        <v>17</v>
      </c>
      <c r="G9" s="8">
        <v>1</v>
      </c>
      <c r="H9" s="10">
        <v>10</v>
      </c>
      <c r="I9" s="8">
        <v>3</v>
      </c>
      <c r="J9" s="8">
        <v>3</v>
      </c>
      <c r="K9" s="11">
        <f t="shared" si="1"/>
        <v>82.352941176470594</v>
      </c>
      <c r="L9" s="11">
        <f t="shared" si="2"/>
        <v>64.705882352941188</v>
      </c>
      <c r="M9" s="11">
        <f t="shared" si="3"/>
        <v>52.705882352941174</v>
      </c>
      <c r="N9" s="11">
        <f t="shared" si="4"/>
        <v>3.5294117647058822</v>
      </c>
      <c r="O9" s="11">
        <f t="shared" si="5"/>
        <v>52.941176470588232</v>
      </c>
    </row>
    <row r="10" spans="1:15" ht="15.75" customHeight="1">
      <c r="A10" s="8"/>
      <c r="B10" s="13"/>
      <c r="C10" s="13"/>
      <c r="D10" s="13" t="s">
        <v>32</v>
      </c>
      <c r="E10" s="9">
        <v>14</v>
      </c>
      <c r="F10" s="34">
        <f t="shared" si="0"/>
        <v>11</v>
      </c>
      <c r="G10" s="8">
        <v>0</v>
      </c>
      <c r="H10" s="10">
        <v>9</v>
      </c>
      <c r="I10" s="8">
        <v>1</v>
      </c>
      <c r="J10" s="8">
        <v>1</v>
      </c>
      <c r="K10" s="11">
        <f t="shared" si="1"/>
        <v>90.909090909090921</v>
      </c>
      <c r="L10" s="11">
        <f t="shared" si="2"/>
        <v>81.818181818181827</v>
      </c>
      <c r="M10" s="11">
        <f t="shared" si="3"/>
        <v>57.090909090909093</v>
      </c>
      <c r="N10" s="11">
        <f t="shared" si="4"/>
        <v>3.7272727272727271</v>
      </c>
      <c r="O10" s="11">
        <f t="shared" si="5"/>
        <v>65.454545454545453</v>
      </c>
    </row>
    <row r="11" spans="1:15" ht="15.75" customHeight="1">
      <c r="A11" s="8"/>
      <c r="B11" s="13"/>
      <c r="C11" s="13"/>
      <c r="D11" s="13" t="s">
        <v>56</v>
      </c>
      <c r="E11" s="9">
        <v>20</v>
      </c>
      <c r="F11" s="34">
        <f t="shared" si="0"/>
        <v>19</v>
      </c>
      <c r="G11" s="8">
        <v>1</v>
      </c>
      <c r="H11" s="10">
        <v>9</v>
      </c>
      <c r="I11" s="8">
        <v>8</v>
      </c>
      <c r="J11" s="8">
        <v>1</v>
      </c>
      <c r="K11" s="11">
        <f t="shared" si="1"/>
        <v>94.736842105263165</v>
      </c>
      <c r="L11" s="11">
        <f t="shared" si="2"/>
        <v>52.631578947368425</v>
      </c>
      <c r="M11" s="11">
        <f t="shared" si="3"/>
        <v>51.578947368421055</v>
      </c>
      <c r="N11" s="11">
        <f t="shared" si="4"/>
        <v>3.5263157894736841</v>
      </c>
      <c r="O11" s="11">
        <f t="shared" si="5"/>
        <v>43.157894736842103</v>
      </c>
    </row>
    <row r="12" spans="1:15" ht="15.75" customHeight="1">
      <c r="A12" s="8"/>
      <c r="B12" s="13"/>
      <c r="C12" s="13"/>
      <c r="D12" s="13">
        <v>10</v>
      </c>
      <c r="E12" s="9">
        <v>18</v>
      </c>
      <c r="F12" s="34">
        <f t="shared" si="0"/>
        <v>16</v>
      </c>
      <c r="G12" s="8">
        <v>7</v>
      </c>
      <c r="H12" s="10">
        <v>5</v>
      </c>
      <c r="I12" s="8">
        <v>3</v>
      </c>
      <c r="J12" s="8">
        <v>1</v>
      </c>
      <c r="K12" s="11">
        <f t="shared" si="1"/>
        <v>93.75</v>
      </c>
      <c r="L12" s="11">
        <f t="shared" si="2"/>
        <v>75</v>
      </c>
      <c r="M12" s="11">
        <f t="shared" si="3"/>
        <v>71.5</v>
      </c>
      <c r="N12" s="11">
        <f t="shared" si="4"/>
        <v>4.125</v>
      </c>
      <c r="O12" s="11">
        <f t="shared" si="5"/>
        <v>68.75</v>
      </c>
    </row>
    <row r="13" spans="1:15" ht="15.75" customHeight="1">
      <c r="A13" s="8"/>
      <c r="B13" s="13"/>
      <c r="C13" s="13"/>
      <c r="D13" s="13">
        <v>11</v>
      </c>
      <c r="E13" s="9">
        <v>16</v>
      </c>
      <c r="F13" s="34">
        <f t="shared" si="0"/>
        <v>14</v>
      </c>
      <c r="G13" s="8">
        <v>3</v>
      </c>
      <c r="H13" s="10">
        <v>3</v>
      </c>
      <c r="I13" s="8">
        <v>8</v>
      </c>
      <c r="J13" s="8">
        <v>0</v>
      </c>
      <c r="K13" s="11">
        <f t="shared" si="1"/>
        <v>100</v>
      </c>
      <c r="L13" s="11">
        <f t="shared" si="2"/>
        <v>42.857142857142861</v>
      </c>
      <c r="M13" s="11">
        <f t="shared" si="3"/>
        <v>55.714285714285715</v>
      </c>
      <c r="N13" s="11">
        <f t="shared" si="4"/>
        <v>3.6428571428571428</v>
      </c>
      <c r="O13" s="11">
        <f t="shared" si="5"/>
        <v>38.571428571428569</v>
      </c>
    </row>
    <row r="14" spans="1:15" s="6" customFormat="1" ht="15.75" customHeight="1">
      <c r="A14" s="12"/>
      <c r="B14" s="13"/>
      <c r="C14" s="13"/>
      <c r="D14" s="13"/>
      <c r="E14" s="13">
        <f>SUM(E9:E13)</f>
        <v>87</v>
      </c>
      <c r="F14" s="13">
        <f>SUM(F9:F13)</f>
        <v>77</v>
      </c>
      <c r="G14" s="13">
        <f t="shared" ref="G14:J14" si="7">SUM(G9:G13)</f>
        <v>12</v>
      </c>
      <c r="H14" s="13">
        <f t="shared" si="7"/>
        <v>36</v>
      </c>
      <c r="I14" s="13">
        <f t="shared" si="7"/>
        <v>23</v>
      </c>
      <c r="J14" s="13">
        <f t="shared" si="7"/>
        <v>6</v>
      </c>
      <c r="K14" s="14">
        <f t="shared" si="1"/>
        <v>92.20779220779221</v>
      </c>
      <c r="L14" s="14">
        <f t="shared" si="2"/>
        <v>62.337662337662337</v>
      </c>
      <c r="M14" s="14">
        <f t="shared" si="3"/>
        <v>57.506493506493506</v>
      </c>
      <c r="N14" s="14">
        <f t="shared" si="4"/>
        <v>3.7012987012987013</v>
      </c>
      <c r="O14" s="23">
        <f t="shared" si="5"/>
        <v>52.987012987012989</v>
      </c>
    </row>
    <row r="15" spans="1:15" ht="15.75" customHeight="1">
      <c r="A15" s="8"/>
      <c r="B15" s="13"/>
      <c r="C15" s="13" t="s">
        <v>31</v>
      </c>
      <c r="D15" s="13" t="s">
        <v>33</v>
      </c>
      <c r="E15" s="9">
        <v>17</v>
      </c>
      <c r="F15" s="34">
        <f t="shared" si="0"/>
        <v>16</v>
      </c>
      <c r="G15" s="8">
        <v>3</v>
      </c>
      <c r="H15" s="10">
        <v>4</v>
      </c>
      <c r="I15" s="8">
        <v>7</v>
      </c>
      <c r="J15" s="8">
        <v>2</v>
      </c>
      <c r="K15" s="11">
        <f t="shared" si="1"/>
        <v>87.5</v>
      </c>
      <c r="L15" s="11">
        <f t="shared" si="2"/>
        <v>43.75</v>
      </c>
      <c r="M15" s="11">
        <f t="shared" si="3"/>
        <v>52.5</v>
      </c>
      <c r="N15" s="11">
        <f t="shared" si="4"/>
        <v>3.5</v>
      </c>
      <c r="O15" s="11">
        <f t="shared" si="5"/>
        <v>38.75</v>
      </c>
    </row>
    <row r="16" spans="1:15" ht="15.75" customHeight="1">
      <c r="A16" s="8"/>
      <c r="B16" s="13"/>
      <c r="C16" s="13"/>
      <c r="D16" s="13" t="s">
        <v>30</v>
      </c>
      <c r="E16" s="9">
        <v>17</v>
      </c>
      <c r="F16" s="34">
        <f t="shared" si="0"/>
        <v>14</v>
      </c>
      <c r="G16" s="8">
        <v>1</v>
      </c>
      <c r="H16" s="10">
        <v>4</v>
      </c>
      <c r="I16" s="8">
        <v>5</v>
      </c>
      <c r="J16" s="8">
        <v>4</v>
      </c>
      <c r="K16" s="11">
        <f t="shared" si="1"/>
        <v>71.428571428571431</v>
      </c>
      <c r="L16" s="11">
        <f t="shared" si="2"/>
        <v>35.714285714285715</v>
      </c>
      <c r="M16" s="11">
        <f t="shared" si="3"/>
        <v>42.857142857142854</v>
      </c>
      <c r="N16" s="11">
        <f t="shared" si="4"/>
        <v>3.1428571428571428</v>
      </c>
      <c r="O16" s="11">
        <f t="shared" si="5"/>
        <v>30</v>
      </c>
    </row>
    <row r="17" spans="1:15" s="7" customFormat="1" ht="15.75" customHeight="1">
      <c r="A17" s="12"/>
      <c r="B17" s="13"/>
      <c r="C17" s="13"/>
      <c r="D17" s="13"/>
      <c r="E17" s="13">
        <f>SUM(E15:E16)</f>
        <v>34</v>
      </c>
      <c r="F17" s="13">
        <f>SUM(F15:F16)</f>
        <v>30</v>
      </c>
      <c r="G17" s="13">
        <f t="shared" ref="G17:J17" si="8">SUM(G15:G16)</f>
        <v>4</v>
      </c>
      <c r="H17" s="13">
        <f t="shared" si="8"/>
        <v>8</v>
      </c>
      <c r="I17" s="13">
        <f t="shared" si="8"/>
        <v>12</v>
      </c>
      <c r="J17" s="13">
        <f t="shared" si="8"/>
        <v>6</v>
      </c>
      <c r="K17" s="14">
        <f t="shared" si="1"/>
        <v>80</v>
      </c>
      <c r="L17" s="14">
        <f t="shared" si="2"/>
        <v>40</v>
      </c>
      <c r="M17" s="14">
        <f t="shared" si="3"/>
        <v>48</v>
      </c>
      <c r="N17" s="14">
        <f t="shared" si="4"/>
        <v>3.3333333333333335</v>
      </c>
      <c r="O17" s="23">
        <f t="shared" si="5"/>
        <v>34.666666666666664</v>
      </c>
    </row>
    <row r="18" spans="1:15" s="6" customFormat="1" ht="15.75" customHeight="1">
      <c r="A18" s="8"/>
      <c r="B18" s="13"/>
      <c r="C18" s="13" t="s">
        <v>34</v>
      </c>
      <c r="D18" s="13" t="s">
        <v>23</v>
      </c>
      <c r="E18" s="9">
        <v>20</v>
      </c>
      <c r="F18" s="34">
        <f t="shared" si="0"/>
        <v>19</v>
      </c>
      <c r="G18" s="8">
        <v>4</v>
      </c>
      <c r="H18" s="10">
        <v>5</v>
      </c>
      <c r="I18" s="8">
        <v>7</v>
      </c>
      <c r="J18" s="8">
        <v>3</v>
      </c>
      <c r="K18" s="11">
        <f t="shared" si="1"/>
        <v>84.21052631578948</v>
      </c>
      <c r="L18" s="11">
        <f t="shared" si="2"/>
        <v>47.368421052631582</v>
      </c>
      <c r="M18" s="11">
        <f t="shared" si="3"/>
        <v>53.684210526315788</v>
      </c>
      <c r="N18" s="11">
        <f t="shared" si="4"/>
        <v>3.5263157894736841</v>
      </c>
      <c r="O18" s="11">
        <f t="shared" si="5"/>
        <v>42.10526315789474</v>
      </c>
    </row>
    <row r="19" spans="1:15" ht="15.75" customHeight="1">
      <c r="A19" s="8"/>
      <c r="B19" s="13"/>
      <c r="C19" s="13"/>
      <c r="D19" s="13" t="s">
        <v>29</v>
      </c>
      <c r="E19" s="9">
        <v>15</v>
      </c>
      <c r="F19" s="34">
        <f t="shared" si="0"/>
        <v>14</v>
      </c>
      <c r="G19" s="8">
        <v>1</v>
      </c>
      <c r="H19" s="10">
        <v>5</v>
      </c>
      <c r="I19" s="8">
        <v>6</v>
      </c>
      <c r="J19" s="8">
        <v>2</v>
      </c>
      <c r="K19" s="11">
        <f t="shared" si="1"/>
        <v>85.714285714285722</v>
      </c>
      <c r="L19" s="11">
        <f t="shared" si="2"/>
        <v>42.857142857142861</v>
      </c>
      <c r="M19" s="11">
        <f t="shared" si="3"/>
        <v>47.714285714285715</v>
      </c>
      <c r="N19" s="11">
        <f t="shared" si="4"/>
        <v>3.3571428571428572</v>
      </c>
      <c r="O19" s="11">
        <f t="shared" si="5"/>
        <v>35.714285714285715</v>
      </c>
    </row>
    <row r="20" spans="1:15" ht="15.75" customHeight="1">
      <c r="A20" s="8"/>
      <c r="B20" s="13"/>
      <c r="C20" s="13"/>
      <c r="D20" s="13" t="s">
        <v>60</v>
      </c>
      <c r="E20" s="9">
        <v>14</v>
      </c>
      <c r="F20" s="34">
        <f t="shared" si="0"/>
        <v>13</v>
      </c>
      <c r="G20" s="8">
        <v>0</v>
      </c>
      <c r="H20" s="10">
        <v>2</v>
      </c>
      <c r="I20" s="8">
        <v>9</v>
      </c>
      <c r="J20" s="8">
        <v>2</v>
      </c>
      <c r="K20" s="11">
        <f t="shared" si="1"/>
        <v>84.615384615384613</v>
      </c>
      <c r="L20" s="11">
        <f t="shared" si="2"/>
        <v>15.384615384615385</v>
      </c>
      <c r="M20" s="11">
        <f t="shared" si="3"/>
        <v>37.230769230769234</v>
      </c>
      <c r="N20" s="11">
        <f t="shared" si="4"/>
        <v>3</v>
      </c>
      <c r="O20" s="11">
        <f t="shared" si="5"/>
        <v>12.307692307692308</v>
      </c>
    </row>
    <row r="21" spans="1:15" ht="15.75" customHeight="1">
      <c r="A21" s="8"/>
      <c r="B21" s="13"/>
      <c r="C21" s="13"/>
      <c r="D21" s="13" t="s">
        <v>25</v>
      </c>
      <c r="E21" s="9">
        <v>16</v>
      </c>
      <c r="F21" s="34">
        <f t="shared" si="0"/>
        <v>16</v>
      </c>
      <c r="G21" s="8">
        <v>0</v>
      </c>
      <c r="H21" s="10">
        <v>10</v>
      </c>
      <c r="I21" s="8">
        <v>4</v>
      </c>
      <c r="J21" s="8">
        <v>2</v>
      </c>
      <c r="K21" s="11">
        <f t="shared" si="1"/>
        <v>87.5</v>
      </c>
      <c r="L21" s="11">
        <f t="shared" si="2"/>
        <v>62.5</v>
      </c>
      <c r="M21" s="11">
        <f t="shared" si="3"/>
        <v>51</v>
      </c>
      <c r="N21" s="11">
        <f t="shared" si="4"/>
        <v>3.5</v>
      </c>
      <c r="O21" s="11">
        <f t="shared" si="5"/>
        <v>50</v>
      </c>
    </row>
    <row r="22" spans="1:15" s="7" customFormat="1" ht="15.75" customHeight="1">
      <c r="A22" s="12"/>
      <c r="B22" s="13"/>
      <c r="C22" s="13"/>
      <c r="D22" s="13"/>
      <c r="E22" s="13">
        <f t="shared" ref="E22:J22" si="9">SUM(E18:E21)</f>
        <v>65</v>
      </c>
      <c r="F22" s="13">
        <f t="shared" si="9"/>
        <v>62</v>
      </c>
      <c r="G22" s="13">
        <f t="shared" si="9"/>
        <v>5</v>
      </c>
      <c r="H22" s="13">
        <f t="shared" si="9"/>
        <v>22</v>
      </c>
      <c r="I22" s="13">
        <f t="shared" si="9"/>
        <v>26</v>
      </c>
      <c r="J22" s="13">
        <f t="shared" si="9"/>
        <v>9</v>
      </c>
      <c r="K22" s="14">
        <f t="shared" si="1"/>
        <v>85.483870967741936</v>
      </c>
      <c r="L22" s="14">
        <f t="shared" si="2"/>
        <v>43.548387096774192</v>
      </c>
      <c r="M22" s="14">
        <f t="shared" si="3"/>
        <v>48.193548387096776</v>
      </c>
      <c r="N22" s="14">
        <f t="shared" si="4"/>
        <v>3.370967741935484</v>
      </c>
      <c r="O22" s="23">
        <f t="shared" si="5"/>
        <v>36.451612903225808</v>
      </c>
    </row>
    <row r="23" spans="1:15" s="6" customFormat="1" ht="15.75" customHeight="1">
      <c r="A23" s="8"/>
      <c r="B23" s="13"/>
      <c r="C23" s="13" t="s">
        <v>39</v>
      </c>
      <c r="D23" s="13" t="s">
        <v>41</v>
      </c>
      <c r="E23" s="9">
        <v>12</v>
      </c>
      <c r="F23" s="34">
        <f t="shared" si="0"/>
        <v>12</v>
      </c>
      <c r="G23" s="8">
        <v>4</v>
      </c>
      <c r="H23" s="10">
        <v>3</v>
      </c>
      <c r="I23" s="8">
        <v>4</v>
      </c>
      <c r="J23" s="8">
        <v>1</v>
      </c>
      <c r="K23" s="11">
        <f t="shared" si="1"/>
        <v>91.666666666666671</v>
      </c>
      <c r="L23" s="11">
        <f t="shared" si="2"/>
        <v>58.333333333333336</v>
      </c>
      <c r="M23" s="11">
        <f t="shared" si="3"/>
        <v>62.666666666666664</v>
      </c>
      <c r="N23" s="11">
        <f t="shared" si="4"/>
        <v>3.8333333333333335</v>
      </c>
      <c r="O23" s="23">
        <f t="shared" si="5"/>
        <v>53.333333333333336</v>
      </c>
    </row>
    <row r="24" spans="1:15" ht="15.75" customHeight="1">
      <c r="A24" s="8"/>
      <c r="B24" s="13"/>
      <c r="C24" s="13"/>
      <c r="D24" s="13" t="s">
        <v>35</v>
      </c>
      <c r="E24" s="9">
        <v>15</v>
      </c>
      <c r="F24" s="34">
        <f t="shared" si="0"/>
        <v>13</v>
      </c>
      <c r="G24" s="8">
        <v>2</v>
      </c>
      <c r="H24" s="10">
        <v>2</v>
      </c>
      <c r="I24" s="8">
        <v>3</v>
      </c>
      <c r="J24" s="8">
        <v>6</v>
      </c>
      <c r="K24" s="11">
        <f t="shared" si="1"/>
        <v>53.846153846153847</v>
      </c>
      <c r="L24" s="11">
        <f t="shared" si="2"/>
        <v>30.76923076923077</v>
      </c>
      <c r="M24" s="11">
        <f t="shared" si="3"/>
        <v>40.92307692307692</v>
      </c>
      <c r="N24" s="11">
        <f t="shared" si="4"/>
        <v>3</v>
      </c>
      <c r="O24" s="11">
        <f t="shared" si="5"/>
        <v>27.692307692307693</v>
      </c>
    </row>
    <row r="25" spans="1:15" s="7" customFormat="1" ht="15.75" customHeight="1">
      <c r="A25" s="40"/>
      <c r="B25" s="13"/>
      <c r="C25" s="13"/>
      <c r="D25" s="13"/>
      <c r="E25" s="34">
        <f>SUM(E23:E24)</f>
        <v>27</v>
      </c>
      <c r="F25" s="34">
        <f>SUM(F23:F24)</f>
        <v>25</v>
      </c>
      <c r="G25" s="34">
        <f t="shared" ref="G25:J25" si="10">SUM(G23:G24)</f>
        <v>6</v>
      </c>
      <c r="H25" s="34">
        <f t="shared" si="10"/>
        <v>5</v>
      </c>
      <c r="I25" s="34">
        <f t="shared" si="10"/>
        <v>7</v>
      </c>
      <c r="J25" s="34">
        <f t="shared" si="10"/>
        <v>7</v>
      </c>
      <c r="K25" s="23">
        <f t="shared" si="1"/>
        <v>72</v>
      </c>
      <c r="L25" s="23">
        <f t="shared" si="2"/>
        <v>44</v>
      </c>
      <c r="M25" s="23">
        <f t="shared" si="3"/>
        <v>51.36</v>
      </c>
      <c r="N25" s="23">
        <f t="shared" si="4"/>
        <v>3.4</v>
      </c>
      <c r="O25" s="23">
        <f t="shared" si="5"/>
        <v>40</v>
      </c>
    </row>
    <row r="26" spans="1:15" s="6" customFormat="1" ht="15.75" customHeight="1">
      <c r="A26" s="40"/>
      <c r="B26" s="13"/>
      <c r="C26" s="13" t="s">
        <v>59</v>
      </c>
      <c r="D26" s="9" t="s">
        <v>24</v>
      </c>
      <c r="E26" s="9">
        <v>17</v>
      </c>
      <c r="F26" s="10">
        <f>G26+H26+I26+J26</f>
        <v>15</v>
      </c>
      <c r="G26" s="10">
        <v>1</v>
      </c>
      <c r="H26" s="10">
        <v>6</v>
      </c>
      <c r="I26" s="10">
        <v>6</v>
      </c>
      <c r="J26" s="10">
        <v>2</v>
      </c>
      <c r="K26" s="11">
        <f t="shared" si="1"/>
        <v>86.666666666666671</v>
      </c>
      <c r="L26" s="11">
        <f t="shared" si="2"/>
        <v>46.666666666666671</v>
      </c>
      <c r="M26" s="11">
        <f t="shared" si="3"/>
        <v>48.8</v>
      </c>
      <c r="N26" s="11">
        <f t="shared" si="4"/>
        <v>3.4</v>
      </c>
      <c r="O26" s="11">
        <f t="shared" si="5"/>
        <v>38.666666666666664</v>
      </c>
    </row>
    <row r="27" spans="1:15" s="6" customFormat="1" ht="15.75" customHeight="1">
      <c r="A27" s="40"/>
      <c r="B27" s="13"/>
      <c r="C27" s="13"/>
      <c r="D27" s="9" t="s">
        <v>58</v>
      </c>
      <c r="E27" s="9">
        <v>16</v>
      </c>
      <c r="F27" s="10">
        <f t="shared" ref="F27" si="11">G27+H27+I27+J27</f>
        <v>13</v>
      </c>
      <c r="G27" s="10">
        <v>0</v>
      </c>
      <c r="H27" s="10">
        <v>0</v>
      </c>
      <c r="I27" s="10">
        <v>6</v>
      </c>
      <c r="J27" s="10">
        <v>7</v>
      </c>
      <c r="K27" s="11">
        <f t="shared" si="1"/>
        <v>46.153846153846153</v>
      </c>
      <c r="L27" s="11">
        <f t="shared" si="2"/>
        <v>0</v>
      </c>
      <c r="M27" s="11">
        <f t="shared" si="3"/>
        <v>25.23076923076923</v>
      </c>
      <c r="N27" s="11">
        <f t="shared" si="4"/>
        <v>2.4615384615384617</v>
      </c>
      <c r="O27" s="11">
        <f t="shared" si="5"/>
        <v>0</v>
      </c>
    </row>
    <row r="28" spans="1:15" s="6" customFormat="1" ht="15.75" customHeight="1">
      <c r="A28" s="40"/>
      <c r="B28" s="13"/>
      <c r="C28" s="13"/>
      <c r="D28" s="13"/>
      <c r="E28" s="13">
        <f>SUM(E26:E27)</f>
        <v>33</v>
      </c>
      <c r="F28" s="34">
        <f>SUM(F26:F27)</f>
        <v>28</v>
      </c>
      <c r="G28" s="34">
        <f t="shared" ref="G28:J28" si="12">SUM(G26:G27)</f>
        <v>1</v>
      </c>
      <c r="H28" s="34">
        <f t="shared" si="12"/>
        <v>6</v>
      </c>
      <c r="I28" s="34">
        <f t="shared" si="12"/>
        <v>12</v>
      </c>
      <c r="J28" s="34">
        <f t="shared" si="12"/>
        <v>9</v>
      </c>
      <c r="K28" s="23">
        <f t="shared" si="1"/>
        <v>67.857142857142861</v>
      </c>
      <c r="L28" s="23">
        <f t="shared" si="2"/>
        <v>25</v>
      </c>
      <c r="M28" s="23">
        <f t="shared" si="3"/>
        <v>37.857142857142854</v>
      </c>
      <c r="N28" s="23">
        <f t="shared" si="4"/>
        <v>2.9642857142857144</v>
      </c>
      <c r="O28" s="23">
        <f t="shared" si="5"/>
        <v>20.714285714285715</v>
      </c>
    </row>
    <row r="29" spans="1:15" s="6" customFormat="1" ht="15.75" customHeight="1">
      <c r="A29" s="40"/>
      <c r="B29" s="13"/>
      <c r="C29" s="13" t="s">
        <v>62</v>
      </c>
      <c r="D29" s="13" t="s">
        <v>22</v>
      </c>
      <c r="E29" s="9">
        <v>19</v>
      </c>
      <c r="F29" s="10">
        <f>G29+H29+I29+J29</f>
        <v>17</v>
      </c>
      <c r="G29" s="10">
        <v>0</v>
      </c>
      <c r="H29" s="10">
        <v>2</v>
      </c>
      <c r="I29" s="10">
        <v>6</v>
      </c>
      <c r="J29" s="10">
        <v>9</v>
      </c>
      <c r="K29" s="11">
        <f t="shared" si="1"/>
        <v>47.058823529411768</v>
      </c>
      <c r="L29" s="11">
        <f t="shared" si="2"/>
        <v>11.764705882352942</v>
      </c>
      <c r="M29" s="11">
        <f t="shared" si="3"/>
        <v>28.705882352941178</v>
      </c>
      <c r="N29" s="11">
        <f t="shared" si="4"/>
        <v>2.5882352941176472</v>
      </c>
      <c r="O29" s="11">
        <f t="shared" si="5"/>
        <v>9.4117647058823533</v>
      </c>
    </row>
    <row r="30" spans="1:15" s="49" customFormat="1" ht="20.25" customHeight="1">
      <c r="A30" s="46"/>
      <c r="B30" s="47"/>
      <c r="C30" s="47"/>
      <c r="D30" s="47"/>
      <c r="E30" s="47">
        <f>E29+E28+E25+E22+E17+E14+E8</f>
        <v>310</v>
      </c>
      <c r="F30" s="47">
        <f t="shared" ref="F30:J30" si="13">F29+F26+F25+F22+F17+F14+F8</f>
        <v>269</v>
      </c>
      <c r="G30" s="47">
        <f t="shared" si="13"/>
        <v>36</v>
      </c>
      <c r="H30" s="47">
        <f t="shared" si="13"/>
        <v>98</v>
      </c>
      <c r="I30" s="47">
        <f t="shared" si="13"/>
        <v>90</v>
      </c>
      <c r="J30" s="47">
        <f t="shared" si="13"/>
        <v>45</v>
      </c>
      <c r="K30" s="48">
        <f t="shared" si="1"/>
        <v>83.271375464684013</v>
      </c>
      <c r="L30" s="48">
        <f t="shared" si="2"/>
        <v>49.814126394052039</v>
      </c>
      <c r="M30" s="48">
        <f t="shared" si="3"/>
        <v>51.42007434944238</v>
      </c>
      <c r="N30" s="48">
        <f t="shared" si="4"/>
        <v>3.4646840148698885</v>
      </c>
      <c r="O30" s="48">
        <f t="shared" si="5"/>
        <v>42.52788104089219</v>
      </c>
    </row>
    <row r="31" spans="1:15" ht="15.75" customHeight="1">
      <c r="A31" s="8"/>
      <c r="B31" s="13" t="s">
        <v>15</v>
      </c>
      <c r="C31" s="13" t="s">
        <v>63</v>
      </c>
      <c r="D31" s="13" t="s">
        <v>22</v>
      </c>
      <c r="E31" s="9">
        <v>15</v>
      </c>
      <c r="F31" s="34">
        <f t="shared" ref="F31" si="14">G31+H31+I31+J31</f>
        <v>16</v>
      </c>
      <c r="G31" s="8">
        <v>1</v>
      </c>
      <c r="H31" s="10">
        <v>6</v>
      </c>
      <c r="I31" s="8">
        <v>9</v>
      </c>
      <c r="J31" s="8">
        <v>0</v>
      </c>
      <c r="K31" s="11">
        <f t="shared" si="1"/>
        <v>100</v>
      </c>
      <c r="L31" s="11">
        <f t="shared" si="2"/>
        <v>43.75</v>
      </c>
      <c r="M31" s="11">
        <f t="shared" si="3"/>
        <v>50.5</v>
      </c>
      <c r="N31" s="11">
        <f t="shared" si="4"/>
        <v>3.5</v>
      </c>
      <c r="O31" s="11">
        <f t="shared" si="5"/>
        <v>36.25</v>
      </c>
    </row>
    <row r="32" spans="1:15" ht="15.75" customHeight="1">
      <c r="A32" s="8"/>
      <c r="B32" s="13"/>
      <c r="C32" s="13"/>
      <c r="D32" s="13" t="s">
        <v>33</v>
      </c>
      <c r="E32" s="9">
        <v>10</v>
      </c>
      <c r="F32" s="34">
        <f t="shared" si="0"/>
        <v>6</v>
      </c>
      <c r="G32" s="8">
        <v>2</v>
      </c>
      <c r="H32" s="10">
        <v>2</v>
      </c>
      <c r="I32" s="8">
        <v>2</v>
      </c>
      <c r="J32" s="8">
        <v>0</v>
      </c>
      <c r="K32" s="11">
        <f t="shared" si="1"/>
        <v>100</v>
      </c>
      <c r="L32" s="11">
        <f t="shared" si="2"/>
        <v>66.666666666666671</v>
      </c>
      <c r="M32" s="11">
        <f t="shared" si="3"/>
        <v>66.666666666666671</v>
      </c>
      <c r="N32" s="11">
        <f t="shared" si="4"/>
        <v>4</v>
      </c>
      <c r="O32" s="11">
        <f t="shared" si="5"/>
        <v>60</v>
      </c>
    </row>
    <row r="33" spans="1:15" s="6" customFormat="1" ht="15.75" customHeight="1">
      <c r="A33" s="8"/>
      <c r="B33" s="13"/>
      <c r="C33" s="13"/>
      <c r="D33" s="13" t="s">
        <v>36</v>
      </c>
      <c r="E33" s="9">
        <v>11</v>
      </c>
      <c r="F33" s="34">
        <f t="shared" si="0"/>
        <v>9</v>
      </c>
      <c r="G33" s="8">
        <v>3</v>
      </c>
      <c r="H33" s="10">
        <v>2</v>
      </c>
      <c r="I33" s="8">
        <v>4</v>
      </c>
      <c r="J33" s="8">
        <v>0</v>
      </c>
      <c r="K33" s="11">
        <f t="shared" si="1"/>
        <v>100</v>
      </c>
      <c r="L33" s="11">
        <f t="shared" si="2"/>
        <v>55.555555555555557</v>
      </c>
      <c r="M33" s="11">
        <f t="shared" si="3"/>
        <v>63.555555555555557</v>
      </c>
      <c r="N33" s="11">
        <f t="shared" si="4"/>
        <v>3.8888888888888888</v>
      </c>
      <c r="O33" s="11">
        <f t="shared" si="5"/>
        <v>51.111111111111114</v>
      </c>
    </row>
    <row r="34" spans="1:15" s="7" customFormat="1" ht="15.75" customHeight="1">
      <c r="A34" s="12"/>
      <c r="B34" s="13"/>
      <c r="C34" s="13"/>
      <c r="D34" s="13"/>
      <c r="E34" s="13">
        <f>SUM(E31:E33)</f>
        <v>36</v>
      </c>
      <c r="F34" s="13">
        <f>SUM(F31:F33)</f>
        <v>31</v>
      </c>
      <c r="G34" s="13">
        <f t="shared" ref="G34:J34" si="15">SUM(G31:G33)</f>
        <v>6</v>
      </c>
      <c r="H34" s="13">
        <f t="shared" si="15"/>
        <v>10</v>
      </c>
      <c r="I34" s="13">
        <f t="shared" si="15"/>
        <v>15</v>
      </c>
      <c r="J34" s="13">
        <f t="shared" si="15"/>
        <v>0</v>
      </c>
      <c r="K34" s="14">
        <f t="shared" si="1"/>
        <v>100</v>
      </c>
      <c r="L34" s="14">
        <f t="shared" si="2"/>
        <v>51.612903225806448</v>
      </c>
      <c r="M34" s="14">
        <f t="shared" si="3"/>
        <v>57.41935483870968</v>
      </c>
      <c r="N34" s="14">
        <f t="shared" si="4"/>
        <v>3.7096774193548385</v>
      </c>
      <c r="O34" s="23">
        <f t="shared" si="5"/>
        <v>45.161290322580648</v>
      </c>
    </row>
    <row r="35" spans="1:15" s="15" customFormat="1" ht="15.75" customHeight="1">
      <c r="A35" s="8"/>
      <c r="B35" s="13"/>
      <c r="C35" s="13" t="s">
        <v>42</v>
      </c>
      <c r="D35" s="13" t="s">
        <v>32</v>
      </c>
      <c r="E35" s="9">
        <v>4</v>
      </c>
      <c r="F35" s="34">
        <f t="shared" si="0"/>
        <v>3</v>
      </c>
      <c r="G35" s="8">
        <v>2</v>
      </c>
      <c r="H35" s="10">
        <v>0</v>
      </c>
      <c r="I35" s="8">
        <v>1</v>
      </c>
      <c r="J35" s="8">
        <v>0</v>
      </c>
      <c r="K35" s="11">
        <f t="shared" si="1"/>
        <v>100</v>
      </c>
      <c r="L35" s="11">
        <f t="shared" si="2"/>
        <v>66.666666666666671</v>
      </c>
      <c r="M35" s="11">
        <f t="shared" si="3"/>
        <v>78.666666666666671</v>
      </c>
      <c r="N35" s="11">
        <f t="shared" si="4"/>
        <v>4.333333333333333</v>
      </c>
      <c r="O35" s="11">
        <f t="shared" si="5"/>
        <v>66.666666666666671</v>
      </c>
    </row>
    <row r="36" spans="1:15" s="16" customFormat="1" ht="15.75" customHeight="1">
      <c r="A36" s="8"/>
      <c r="B36" s="13"/>
      <c r="C36" s="13"/>
      <c r="D36" s="13" t="s">
        <v>35</v>
      </c>
      <c r="E36" s="9">
        <v>14</v>
      </c>
      <c r="F36" s="34">
        <f t="shared" si="0"/>
        <v>7</v>
      </c>
      <c r="G36" s="8">
        <v>0</v>
      </c>
      <c r="H36" s="10">
        <v>3</v>
      </c>
      <c r="I36" s="8">
        <v>1</v>
      </c>
      <c r="J36" s="8">
        <v>3</v>
      </c>
      <c r="K36" s="11">
        <f t="shared" si="1"/>
        <v>57.142857142857146</v>
      </c>
      <c r="L36" s="11">
        <f t="shared" si="2"/>
        <v>42.857142857142861</v>
      </c>
      <c r="M36" s="11">
        <f t="shared" si="3"/>
        <v>39.428571428571431</v>
      </c>
      <c r="N36" s="11">
        <f t="shared" si="4"/>
        <v>3</v>
      </c>
      <c r="O36" s="11">
        <f t="shared" si="5"/>
        <v>34.285714285714285</v>
      </c>
    </row>
    <row r="37" spans="1:15" s="39" customFormat="1" ht="15.75" customHeight="1">
      <c r="A37" s="12"/>
      <c r="B37" s="13"/>
      <c r="C37" s="13"/>
      <c r="D37" s="13"/>
      <c r="E37" s="13">
        <f t="shared" ref="E37" si="16">SUM(E35:E36)</f>
        <v>18</v>
      </c>
      <c r="F37" s="13">
        <f>SUM(F35:F36)</f>
        <v>10</v>
      </c>
      <c r="G37" s="13">
        <f t="shared" ref="G37:J37" si="17">SUM(G35:G36)</f>
        <v>2</v>
      </c>
      <c r="H37" s="13">
        <f t="shared" si="17"/>
        <v>3</v>
      </c>
      <c r="I37" s="13">
        <f t="shared" si="17"/>
        <v>2</v>
      </c>
      <c r="J37" s="13">
        <f t="shared" si="17"/>
        <v>3</v>
      </c>
      <c r="K37" s="14">
        <f t="shared" si="1"/>
        <v>70</v>
      </c>
      <c r="L37" s="14">
        <f t="shared" si="2"/>
        <v>50</v>
      </c>
      <c r="M37" s="14">
        <f t="shared" si="3"/>
        <v>51.2</v>
      </c>
      <c r="N37" s="14">
        <f t="shared" si="4"/>
        <v>3.4</v>
      </c>
      <c r="O37" s="23">
        <f t="shared" si="5"/>
        <v>44</v>
      </c>
    </row>
    <row r="38" spans="1:15" ht="15.75" customHeight="1">
      <c r="A38" s="8"/>
      <c r="B38" s="13"/>
      <c r="C38" s="13" t="s">
        <v>16</v>
      </c>
      <c r="D38" s="13" t="s">
        <v>23</v>
      </c>
      <c r="E38" s="9">
        <v>5</v>
      </c>
      <c r="F38" s="34">
        <f t="shared" si="0"/>
        <v>5</v>
      </c>
      <c r="G38" s="8">
        <v>1</v>
      </c>
      <c r="H38" s="10">
        <v>1</v>
      </c>
      <c r="I38" s="8">
        <v>3</v>
      </c>
      <c r="J38" s="8">
        <v>0</v>
      </c>
      <c r="K38" s="11">
        <f t="shared" si="1"/>
        <v>100</v>
      </c>
      <c r="L38" s="11">
        <f t="shared" si="2"/>
        <v>40</v>
      </c>
      <c r="M38" s="11">
        <f t="shared" si="3"/>
        <v>54.4</v>
      </c>
      <c r="N38" s="11">
        <f t="shared" si="4"/>
        <v>3.6</v>
      </c>
      <c r="O38" s="11">
        <f t="shared" si="5"/>
        <v>36</v>
      </c>
    </row>
    <row r="39" spans="1:15" ht="15.75" customHeight="1">
      <c r="A39" s="8"/>
      <c r="B39" s="13"/>
      <c r="C39" s="13"/>
      <c r="D39" s="13" t="s">
        <v>40</v>
      </c>
      <c r="E39" s="9">
        <v>10</v>
      </c>
      <c r="F39" s="34">
        <f t="shared" si="0"/>
        <v>9</v>
      </c>
      <c r="G39" s="8">
        <v>5</v>
      </c>
      <c r="H39" s="10">
        <v>2</v>
      </c>
      <c r="I39" s="8">
        <v>1</v>
      </c>
      <c r="J39" s="8">
        <v>1</v>
      </c>
      <c r="K39" s="11">
        <f t="shared" si="1"/>
        <v>88.888888888888886</v>
      </c>
      <c r="L39" s="11">
        <f t="shared" si="2"/>
        <v>77.777777777777771</v>
      </c>
      <c r="M39" s="11">
        <f t="shared" si="3"/>
        <v>75.555555555555557</v>
      </c>
      <c r="N39" s="11">
        <f t="shared" si="4"/>
        <v>4.2222222222222223</v>
      </c>
      <c r="O39" s="11">
        <f t="shared" si="5"/>
        <v>73.333333333333329</v>
      </c>
    </row>
    <row r="40" spans="1:15" ht="15.75" customHeight="1">
      <c r="A40" s="8"/>
      <c r="B40" s="13"/>
      <c r="C40" s="13"/>
      <c r="D40" s="13" t="s">
        <v>29</v>
      </c>
      <c r="E40" s="9">
        <v>7</v>
      </c>
      <c r="F40" s="34">
        <f t="shared" si="0"/>
        <v>7</v>
      </c>
      <c r="G40" s="8">
        <v>2</v>
      </c>
      <c r="H40" s="10">
        <v>2</v>
      </c>
      <c r="I40" s="8">
        <v>2</v>
      </c>
      <c r="J40" s="8">
        <v>1</v>
      </c>
      <c r="K40" s="11">
        <f t="shared" si="1"/>
        <v>85.714285714285722</v>
      </c>
      <c r="L40" s="11">
        <f t="shared" si="2"/>
        <v>57.142857142857146</v>
      </c>
      <c r="M40" s="11">
        <f t="shared" si="3"/>
        <v>59.428571428571431</v>
      </c>
      <c r="N40" s="11">
        <f t="shared" si="4"/>
        <v>3.7142857142857144</v>
      </c>
      <c r="O40" s="11">
        <f t="shared" si="5"/>
        <v>51.428571428571431</v>
      </c>
    </row>
    <row r="41" spans="1:15" ht="15.75" customHeight="1">
      <c r="A41" s="8"/>
      <c r="B41" s="13"/>
      <c r="C41" s="13"/>
      <c r="D41" s="13" t="s">
        <v>26</v>
      </c>
      <c r="E41" s="9">
        <v>2</v>
      </c>
      <c r="F41" s="34">
        <f t="shared" si="0"/>
        <v>2</v>
      </c>
      <c r="G41" s="8">
        <v>0</v>
      </c>
      <c r="H41" s="10">
        <v>2</v>
      </c>
      <c r="I41" s="8">
        <v>0</v>
      </c>
      <c r="J41" s="8">
        <v>0</v>
      </c>
      <c r="K41" s="11">
        <f t="shared" si="1"/>
        <v>100</v>
      </c>
      <c r="L41" s="11">
        <f t="shared" si="2"/>
        <v>100</v>
      </c>
      <c r="M41" s="11">
        <f t="shared" si="3"/>
        <v>64</v>
      </c>
      <c r="N41" s="11">
        <f t="shared" si="4"/>
        <v>4</v>
      </c>
      <c r="O41" s="11">
        <f t="shared" si="5"/>
        <v>80</v>
      </c>
    </row>
    <row r="42" spans="1:15" ht="15.75" customHeight="1">
      <c r="A42" s="8"/>
      <c r="B42" s="13"/>
      <c r="C42" s="13"/>
      <c r="D42" s="13" t="s">
        <v>41</v>
      </c>
      <c r="E42" s="9">
        <v>12</v>
      </c>
      <c r="F42" s="34">
        <f t="shared" si="0"/>
        <v>10</v>
      </c>
      <c r="G42" s="8">
        <v>3</v>
      </c>
      <c r="H42" s="10">
        <v>2</v>
      </c>
      <c r="I42" s="8">
        <v>3</v>
      </c>
      <c r="J42" s="8">
        <v>2</v>
      </c>
      <c r="K42" s="11">
        <f t="shared" si="1"/>
        <v>80</v>
      </c>
      <c r="L42" s="11">
        <f t="shared" si="2"/>
        <v>50</v>
      </c>
      <c r="M42" s="11">
        <f t="shared" si="3"/>
        <v>56.8</v>
      </c>
      <c r="N42" s="11">
        <f t="shared" si="4"/>
        <v>3.6</v>
      </c>
      <c r="O42" s="11">
        <f t="shared" si="5"/>
        <v>46</v>
      </c>
    </row>
    <row r="43" spans="1:15" ht="15.75" customHeight="1">
      <c r="A43" s="8"/>
      <c r="B43" s="13"/>
      <c r="C43" s="13"/>
      <c r="D43" s="13" t="s">
        <v>27</v>
      </c>
      <c r="E43" s="9">
        <v>10</v>
      </c>
      <c r="F43" s="34">
        <f t="shared" si="0"/>
        <v>7</v>
      </c>
      <c r="G43" s="8">
        <v>4</v>
      </c>
      <c r="H43" s="10">
        <v>2</v>
      </c>
      <c r="I43" s="8">
        <v>1</v>
      </c>
      <c r="J43" s="8">
        <v>0</v>
      </c>
      <c r="K43" s="11">
        <f t="shared" si="1"/>
        <v>100</v>
      </c>
      <c r="L43" s="11">
        <f t="shared" si="2"/>
        <v>85.714285714285722</v>
      </c>
      <c r="M43" s="11">
        <f t="shared" si="3"/>
        <v>80.571428571428569</v>
      </c>
      <c r="N43" s="11">
        <f t="shared" si="4"/>
        <v>4.4285714285714288</v>
      </c>
      <c r="O43" s="11">
        <f t="shared" si="5"/>
        <v>80</v>
      </c>
    </row>
    <row r="44" spans="1:15" ht="15.75" customHeight="1">
      <c r="A44" s="8"/>
      <c r="B44" s="13"/>
      <c r="C44" s="13"/>
      <c r="D44" s="13" t="s">
        <v>60</v>
      </c>
      <c r="E44" s="9">
        <v>7</v>
      </c>
      <c r="F44" s="34">
        <f t="shared" si="0"/>
        <v>7</v>
      </c>
      <c r="G44" s="8">
        <v>0</v>
      </c>
      <c r="H44" s="10">
        <v>1</v>
      </c>
      <c r="I44" s="8">
        <v>4</v>
      </c>
      <c r="J44" s="8">
        <v>2</v>
      </c>
      <c r="K44" s="11">
        <f t="shared" si="1"/>
        <v>71.428571428571431</v>
      </c>
      <c r="L44" s="11">
        <f t="shared" si="2"/>
        <v>14.285714285714286</v>
      </c>
      <c r="M44" s="11">
        <f t="shared" si="3"/>
        <v>34.285714285714285</v>
      </c>
      <c r="N44" s="11">
        <f t="shared" si="4"/>
        <v>2.8571428571428572</v>
      </c>
      <c r="O44" s="11">
        <f t="shared" si="5"/>
        <v>11.428571428571429</v>
      </c>
    </row>
    <row r="45" spans="1:15" ht="15.75" customHeight="1">
      <c r="A45" s="8"/>
      <c r="B45" s="13"/>
      <c r="C45" s="13"/>
      <c r="D45" s="13" t="s">
        <v>30</v>
      </c>
      <c r="E45" s="9">
        <v>11</v>
      </c>
      <c r="F45" s="34">
        <f t="shared" si="0"/>
        <v>8</v>
      </c>
      <c r="G45" s="8">
        <v>1</v>
      </c>
      <c r="H45" s="10">
        <v>5</v>
      </c>
      <c r="I45" s="8">
        <v>0</v>
      </c>
      <c r="J45" s="8">
        <v>2</v>
      </c>
      <c r="K45" s="11">
        <f t="shared" si="1"/>
        <v>75</v>
      </c>
      <c r="L45" s="11">
        <f t="shared" si="2"/>
        <v>75</v>
      </c>
      <c r="M45" s="11">
        <f t="shared" si="3"/>
        <v>56.5</v>
      </c>
      <c r="N45" s="11">
        <f t="shared" si="4"/>
        <v>3.625</v>
      </c>
      <c r="O45" s="11">
        <f t="shared" si="5"/>
        <v>62.5</v>
      </c>
    </row>
    <row r="46" spans="1:15" ht="15.75" customHeight="1">
      <c r="A46" s="8"/>
      <c r="B46" s="13"/>
      <c r="C46" s="13"/>
      <c r="D46" s="13" t="s">
        <v>25</v>
      </c>
      <c r="E46" s="9">
        <v>9</v>
      </c>
      <c r="F46" s="34">
        <f t="shared" si="0"/>
        <v>9</v>
      </c>
      <c r="G46" s="8">
        <v>2</v>
      </c>
      <c r="H46" s="10">
        <v>5</v>
      </c>
      <c r="I46" s="8">
        <v>0</v>
      </c>
      <c r="J46" s="8">
        <v>2</v>
      </c>
      <c r="K46" s="11">
        <f t="shared" si="1"/>
        <v>77.777777777777771</v>
      </c>
      <c r="L46" s="11">
        <f t="shared" si="2"/>
        <v>77.777777777777771</v>
      </c>
      <c r="M46" s="11">
        <f t="shared" si="3"/>
        <v>61.333333333333336</v>
      </c>
      <c r="N46" s="11">
        <f t="shared" si="4"/>
        <v>3.7777777777777777</v>
      </c>
      <c r="O46" s="11">
        <f t="shared" si="5"/>
        <v>66.666666666666671</v>
      </c>
    </row>
    <row r="47" spans="1:15" ht="15.75" customHeight="1">
      <c r="A47" s="8"/>
      <c r="B47" s="13"/>
      <c r="C47" s="13"/>
      <c r="D47" s="13" t="s">
        <v>24</v>
      </c>
      <c r="E47" s="9">
        <v>6</v>
      </c>
      <c r="F47" s="34">
        <f t="shared" si="0"/>
        <v>4</v>
      </c>
      <c r="G47" s="8">
        <v>3</v>
      </c>
      <c r="H47" s="10">
        <v>1</v>
      </c>
      <c r="I47" s="8">
        <v>0</v>
      </c>
      <c r="J47" s="8">
        <v>0</v>
      </c>
      <c r="K47" s="11">
        <f t="shared" si="1"/>
        <v>100</v>
      </c>
      <c r="L47" s="11">
        <f t="shared" si="2"/>
        <v>100</v>
      </c>
      <c r="M47" s="11">
        <f t="shared" si="3"/>
        <v>91</v>
      </c>
      <c r="N47" s="11">
        <f t="shared" si="4"/>
        <v>4.75</v>
      </c>
      <c r="O47" s="11">
        <f t="shared" si="5"/>
        <v>95</v>
      </c>
    </row>
    <row r="48" spans="1:15" ht="15.75" customHeight="1">
      <c r="A48" s="8"/>
      <c r="B48" s="13"/>
      <c r="C48" s="13"/>
      <c r="D48" s="13" t="s">
        <v>56</v>
      </c>
      <c r="E48" s="9">
        <v>5</v>
      </c>
      <c r="F48" s="34">
        <f t="shared" si="0"/>
        <v>5</v>
      </c>
      <c r="G48" s="8">
        <v>3</v>
      </c>
      <c r="H48" s="10">
        <v>2</v>
      </c>
      <c r="I48" s="8">
        <v>0</v>
      </c>
      <c r="J48" s="8">
        <v>0</v>
      </c>
      <c r="K48" s="11">
        <f t="shared" si="1"/>
        <v>100</v>
      </c>
      <c r="L48" s="11">
        <f t="shared" si="2"/>
        <v>100</v>
      </c>
      <c r="M48" s="11">
        <f t="shared" si="3"/>
        <v>85.6</v>
      </c>
      <c r="N48" s="11">
        <f t="shared" si="4"/>
        <v>4.5999999999999996</v>
      </c>
      <c r="O48" s="11">
        <f t="shared" si="5"/>
        <v>92</v>
      </c>
    </row>
    <row r="49" spans="1:15" ht="15.75" customHeight="1">
      <c r="A49" s="8"/>
      <c r="B49" s="13"/>
      <c r="C49" s="13"/>
      <c r="D49" s="13" t="s">
        <v>58</v>
      </c>
      <c r="E49" s="9">
        <v>15</v>
      </c>
      <c r="F49" s="34">
        <f t="shared" si="0"/>
        <v>10</v>
      </c>
      <c r="G49" s="8">
        <v>0</v>
      </c>
      <c r="H49" s="10">
        <v>3</v>
      </c>
      <c r="I49" s="8">
        <v>7</v>
      </c>
      <c r="J49" s="8">
        <v>0</v>
      </c>
      <c r="K49" s="11">
        <f t="shared" si="1"/>
        <v>100</v>
      </c>
      <c r="L49" s="11">
        <f t="shared" si="2"/>
        <v>30</v>
      </c>
      <c r="M49" s="11">
        <f t="shared" si="3"/>
        <v>44.4</v>
      </c>
      <c r="N49" s="11">
        <f t="shared" si="4"/>
        <v>3.3</v>
      </c>
      <c r="O49" s="11">
        <f t="shared" si="5"/>
        <v>24</v>
      </c>
    </row>
    <row r="50" spans="1:15" s="50" customFormat="1" ht="18.75" customHeight="1">
      <c r="A50" s="46"/>
      <c r="B50" s="47"/>
      <c r="C50" s="47"/>
      <c r="D50" s="47"/>
      <c r="E50" s="47">
        <f t="shared" ref="E50:J50" si="18">SUM(E38:E49)</f>
        <v>99</v>
      </c>
      <c r="F50" s="47">
        <f t="shared" si="18"/>
        <v>83</v>
      </c>
      <c r="G50" s="47">
        <f t="shared" si="18"/>
        <v>24</v>
      </c>
      <c r="H50" s="47">
        <f t="shared" si="18"/>
        <v>28</v>
      </c>
      <c r="I50" s="47">
        <f t="shared" si="18"/>
        <v>21</v>
      </c>
      <c r="J50" s="47">
        <f t="shared" si="18"/>
        <v>10</v>
      </c>
      <c r="K50" s="48">
        <f t="shared" si="1"/>
        <v>87.951807228915669</v>
      </c>
      <c r="L50" s="48">
        <f t="shared" si="2"/>
        <v>62.650602409638559</v>
      </c>
      <c r="M50" s="48">
        <f t="shared" si="3"/>
        <v>61.542168674698793</v>
      </c>
      <c r="N50" s="48">
        <f t="shared" si="4"/>
        <v>3.7951807228915664</v>
      </c>
      <c r="O50" s="48">
        <f t="shared" si="5"/>
        <v>55.903614457831324</v>
      </c>
    </row>
    <row r="51" spans="1:15" s="50" customFormat="1" ht="18.75" customHeight="1">
      <c r="A51" s="46"/>
      <c r="B51" s="47"/>
      <c r="C51" s="47"/>
      <c r="D51" s="47"/>
      <c r="E51" s="47">
        <f>E50+E37+E34</f>
        <v>153</v>
      </c>
      <c r="F51" s="47">
        <f t="shared" ref="F51:J51" si="19">F50+F37+F34</f>
        <v>124</v>
      </c>
      <c r="G51" s="47">
        <f t="shared" si="19"/>
        <v>32</v>
      </c>
      <c r="H51" s="47">
        <f t="shared" si="19"/>
        <v>41</v>
      </c>
      <c r="I51" s="47">
        <f t="shared" si="19"/>
        <v>38</v>
      </c>
      <c r="J51" s="47">
        <f t="shared" si="19"/>
        <v>13</v>
      </c>
      <c r="K51" s="48">
        <f t="shared" si="1"/>
        <v>89.516129032258064</v>
      </c>
      <c r="L51" s="48">
        <f t="shared" si="2"/>
        <v>58.87096774193548</v>
      </c>
      <c r="M51" s="48">
        <f t="shared" si="3"/>
        <v>59.677419354838712</v>
      </c>
      <c r="N51" s="48">
        <f t="shared" si="4"/>
        <v>3.7419354838709675</v>
      </c>
      <c r="O51" s="48">
        <f t="shared" si="5"/>
        <v>52.258064516129032</v>
      </c>
    </row>
    <row r="52" spans="1:15" ht="15.75" customHeight="1">
      <c r="A52" s="8"/>
      <c r="B52" s="13" t="s">
        <v>7</v>
      </c>
      <c r="C52" s="13" t="s">
        <v>8</v>
      </c>
      <c r="D52" s="13" t="s">
        <v>29</v>
      </c>
      <c r="E52" s="9">
        <v>15</v>
      </c>
      <c r="F52" s="34">
        <f t="shared" si="0"/>
        <v>15</v>
      </c>
      <c r="G52" s="8">
        <v>5</v>
      </c>
      <c r="H52" s="10">
        <v>6</v>
      </c>
      <c r="I52" s="8">
        <v>3</v>
      </c>
      <c r="J52" s="8">
        <v>1</v>
      </c>
      <c r="K52" s="11">
        <f t="shared" si="1"/>
        <v>93.333333333333343</v>
      </c>
      <c r="L52" s="11">
        <f t="shared" si="2"/>
        <v>73.333333333333343</v>
      </c>
      <c r="M52" s="11">
        <f t="shared" si="3"/>
        <v>67.2</v>
      </c>
      <c r="N52" s="11">
        <f t="shared" si="4"/>
        <v>4</v>
      </c>
      <c r="O52" s="11">
        <f t="shared" si="5"/>
        <v>65.333333333333329</v>
      </c>
    </row>
    <row r="53" spans="1:15" ht="15.75" customHeight="1">
      <c r="A53" s="8"/>
      <c r="B53" s="13"/>
      <c r="C53" s="13"/>
      <c r="D53" s="13" t="s">
        <v>26</v>
      </c>
      <c r="E53" s="9">
        <v>14</v>
      </c>
      <c r="F53" s="34">
        <f t="shared" si="0"/>
        <v>14</v>
      </c>
      <c r="G53" s="8">
        <v>5</v>
      </c>
      <c r="H53" s="10">
        <v>3</v>
      </c>
      <c r="I53" s="8">
        <v>5</v>
      </c>
      <c r="J53" s="8">
        <v>1</v>
      </c>
      <c r="K53" s="11">
        <f>100/F53*(G53+H53+I53)</f>
        <v>92.857142857142861</v>
      </c>
      <c r="L53" s="11">
        <f t="shared" si="2"/>
        <v>57.142857142857146</v>
      </c>
      <c r="M53" s="11">
        <f t="shared" si="3"/>
        <v>63.428571428571431</v>
      </c>
      <c r="N53" s="11">
        <f t="shared" si="4"/>
        <v>3.8571428571428572</v>
      </c>
      <c r="O53" s="11">
        <f t="shared" si="5"/>
        <v>52.857142857142854</v>
      </c>
    </row>
    <row r="54" spans="1:15" ht="15.75" customHeight="1">
      <c r="A54" s="8"/>
      <c r="B54" s="13"/>
      <c r="C54" s="13"/>
      <c r="D54" s="13" t="s">
        <v>41</v>
      </c>
      <c r="E54" s="9">
        <v>12</v>
      </c>
      <c r="F54" s="34">
        <f t="shared" si="0"/>
        <v>12</v>
      </c>
      <c r="G54" s="8">
        <v>1</v>
      </c>
      <c r="H54" s="10">
        <v>2</v>
      </c>
      <c r="I54" s="8">
        <v>5</v>
      </c>
      <c r="J54" s="8">
        <v>4</v>
      </c>
      <c r="K54" s="11">
        <f t="shared" si="1"/>
        <v>66.666666666666671</v>
      </c>
      <c r="L54" s="11">
        <f t="shared" si="2"/>
        <v>25</v>
      </c>
      <c r="M54" s="11">
        <f t="shared" si="3"/>
        <v>39.333333333333336</v>
      </c>
      <c r="N54" s="11">
        <f t="shared" si="4"/>
        <v>3</v>
      </c>
      <c r="O54" s="11">
        <f t="shared" si="5"/>
        <v>21.666666666666668</v>
      </c>
    </row>
    <row r="55" spans="1:15" ht="15.75" customHeight="1">
      <c r="A55" s="8"/>
      <c r="B55" s="13"/>
      <c r="C55" s="13"/>
      <c r="D55" s="13" t="s">
        <v>33</v>
      </c>
      <c r="E55" s="9">
        <v>17</v>
      </c>
      <c r="F55" s="34">
        <f t="shared" si="0"/>
        <v>17</v>
      </c>
      <c r="G55" s="8">
        <v>0</v>
      </c>
      <c r="H55" s="10">
        <v>4</v>
      </c>
      <c r="I55" s="8">
        <v>6</v>
      </c>
      <c r="J55" s="8">
        <v>7</v>
      </c>
      <c r="K55" s="11">
        <f t="shared" si="1"/>
        <v>58.82352941176471</v>
      </c>
      <c r="L55" s="11">
        <f t="shared" si="2"/>
        <v>23.529411764705884</v>
      </c>
      <c r="M55" s="11">
        <f t="shared" si="3"/>
        <v>34.352941176470587</v>
      </c>
      <c r="N55" s="11">
        <f t="shared" si="4"/>
        <v>2.8235294117647061</v>
      </c>
      <c r="O55" s="11">
        <f t="shared" si="5"/>
        <v>18.823529411764707</v>
      </c>
    </row>
    <row r="56" spans="1:15" ht="15.75" customHeight="1">
      <c r="A56" s="8"/>
      <c r="B56" s="13"/>
      <c r="C56" s="13"/>
      <c r="D56" s="13" t="s">
        <v>36</v>
      </c>
      <c r="E56" s="9">
        <v>17</v>
      </c>
      <c r="F56" s="34">
        <f t="shared" si="0"/>
        <v>15</v>
      </c>
      <c r="G56" s="8">
        <v>1</v>
      </c>
      <c r="H56" s="10">
        <v>7</v>
      </c>
      <c r="I56" s="8">
        <v>6</v>
      </c>
      <c r="J56" s="8">
        <v>1</v>
      </c>
      <c r="K56" s="11">
        <f t="shared" si="1"/>
        <v>93.333333333333343</v>
      </c>
      <c r="L56" s="11">
        <f t="shared" si="2"/>
        <v>53.333333333333336</v>
      </c>
      <c r="M56" s="11">
        <f t="shared" si="3"/>
        <v>52</v>
      </c>
      <c r="N56" s="11">
        <f t="shared" si="4"/>
        <v>3.5333333333333332</v>
      </c>
      <c r="O56" s="11">
        <f t="shared" si="5"/>
        <v>44</v>
      </c>
    </row>
    <row r="57" spans="1:15" ht="15.75" customHeight="1">
      <c r="A57" s="8"/>
      <c r="B57" s="13"/>
      <c r="C57" s="13"/>
      <c r="D57" s="13" t="s">
        <v>30</v>
      </c>
      <c r="E57" s="9">
        <v>17</v>
      </c>
      <c r="F57" s="34">
        <f t="shared" si="0"/>
        <v>17</v>
      </c>
      <c r="G57" s="8">
        <v>0</v>
      </c>
      <c r="H57" s="10">
        <v>5</v>
      </c>
      <c r="I57" s="8">
        <v>5</v>
      </c>
      <c r="J57" s="8">
        <v>7</v>
      </c>
      <c r="K57" s="11">
        <f t="shared" si="1"/>
        <v>58.82352941176471</v>
      </c>
      <c r="L57" s="11">
        <f t="shared" si="2"/>
        <v>29.411764705882355</v>
      </c>
      <c r="M57" s="11">
        <f t="shared" si="3"/>
        <v>36</v>
      </c>
      <c r="N57" s="11">
        <f t="shared" si="4"/>
        <v>2.8823529411764706</v>
      </c>
      <c r="O57" s="11">
        <f t="shared" si="5"/>
        <v>23.529411764705884</v>
      </c>
    </row>
    <row r="58" spans="1:15" ht="15.75" customHeight="1">
      <c r="A58" s="8"/>
      <c r="B58" s="13"/>
      <c r="C58" s="13"/>
      <c r="D58" s="13" t="s">
        <v>25</v>
      </c>
      <c r="E58" s="9">
        <v>16</v>
      </c>
      <c r="F58" s="34">
        <f t="shared" si="0"/>
        <v>15</v>
      </c>
      <c r="G58" s="8">
        <v>4</v>
      </c>
      <c r="H58" s="10">
        <v>6</v>
      </c>
      <c r="I58" s="8">
        <v>5</v>
      </c>
      <c r="J58" s="8">
        <v>0</v>
      </c>
      <c r="K58" s="11">
        <f t="shared" si="1"/>
        <v>100</v>
      </c>
      <c r="L58" s="11">
        <f t="shared" si="2"/>
        <v>66.666666666666671</v>
      </c>
      <c r="M58" s="11">
        <f t="shared" si="3"/>
        <v>64.266666666666666</v>
      </c>
      <c r="N58" s="11">
        <f t="shared" si="4"/>
        <v>3.9333333333333331</v>
      </c>
      <c r="O58" s="11">
        <f t="shared" si="5"/>
        <v>58.666666666666664</v>
      </c>
    </row>
    <row r="59" spans="1:15" ht="15.75" customHeight="1">
      <c r="A59" s="8"/>
      <c r="B59" s="13"/>
      <c r="C59" s="13"/>
      <c r="D59" s="13" t="s">
        <v>24</v>
      </c>
      <c r="E59" s="9">
        <v>17</v>
      </c>
      <c r="F59" s="34">
        <f t="shared" si="0"/>
        <v>16</v>
      </c>
      <c r="G59" s="8">
        <v>2</v>
      </c>
      <c r="H59" s="10">
        <v>5</v>
      </c>
      <c r="I59" s="8">
        <v>7</v>
      </c>
      <c r="J59" s="8">
        <v>2</v>
      </c>
      <c r="K59" s="11">
        <f t="shared" si="1"/>
        <v>87.5</v>
      </c>
      <c r="L59" s="11">
        <f t="shared" si="2"/>
        <v>43.75</v>
      </c>
      <c r="M59" s="11">
        <f t="shared" si="3"/>
        <v>50.25</v>
      </c>
      <c r="N59" s="11">
        <f t="shared" si="4"/>
        <v>3.4375</v>
      </c>
      <c r="O59" s="11">
        <f t="shared" si="5"/>
        <v>37.5</v>
      </c>
    </row>
    <row r="60" spans="1:15" ht="15.75" customHeight="1">
      <c r="A60" s="8"/>
      <c r="B60" s="13"/>
      <c r="C60" s="13"/>
      <c r="D60" s="13" t="s">
        <v>56</v>
      </c>
      <c r="E60" s="9">
        <v>20</v>
      </c>
      <c r="F60" s="34">
        <f t="shared" si="0"/>
        <v>20</v>
      </c>
      <c r="G60" s="8">
        <v>4</v>
      </c>
      <c r="H60" s="10">
        <v>9</v>
      </c>
      <c r="I60" s="8">
        <v>7</v>
      </c>
      <c r="J60" s="8">
        <v>0</v>
      </c>
      <c r="K60" s="11">
        <f t="shared" si="1"/>
        <v>100</v>
      </c>
      <c r="L60" s="11">
        <f t="shared" si="2"/>
        <v>65</v>
      </c>
      <c r="M60" s="11">
        <f t="shared" si="3"/>
        <v>61.4</v>
      </c>
      <c r="N60" s="11">
        <f t="shared" si="4"/>
        <v>3.85</v>
      </c>
      <c r="O60" s="11">
        <f t="shared" si="5"/>
        <v>56</v>
      </c>
    </row>
    <row r="61" spans="1:15" ht="15.75" customHeight="1">
      <c r="A61" s="8"/>
      <c r="B61" s="13"/>
      <c r="C61" s="13"/>
      <c r="D61" s="13" t="s">
        <v>58</v>
      </c>
      <c r="E61" s="9">
        <v>15</v>
      </c>
      <c r="F61" s="34">
        <f t="shared" si="0"/>
        <v>11</v>
      </c>
      <c r="G61" s="8">
        <v>1</v>
      </c>
      <c r="H61" s="10">
        <v>4</v>
      </c>
      <c r="I61" s="8">
        <v>3</v>
      </c>
      <c r="J61" s="8">
        <v>3</v>
      </c>
      <c r="K61" s="11">
        <f t="shared" si="1"/>
        <v>72.727272727272734</v>
      </c>
      <c r="L61" s="11">
        <f t="shared" si="2"/>
        <v>45.45454545454546</v>
      </c>
      <c r="M61" s="11">
        <f t="shared" si="3"/>
        <v>46.545454545454547</v>
      </c>
      <c r="N61" s="11">
        <f t="shared" si="4"/>
        <v>3.2727272727272729</v>
      </c>
      <c r="O61" s="11">
        <f t="shared" si="5"/>
        <v>38.18181818181818</v>
      </c>
    </row>
    <row r="62" spans="1:15" s="6" customFormat="1" ht="15.75" customHeight="1">
      <c r="A62" s="8"/>
      <c r="B62" s="13"/>
      <c r="C62" s="13"/>
      <c r="D62" s="13">
        <v>10</v>
      </c>
      <c r="E62" s="9">
        <v>18</v>
      </c>
      <c r="F62" s="34">
        <f t="shared" si="0"/>
        <v>16</v>
      </c>
      <c r="G62" s="8">
        <v>7</v>
      </c>
      <c r="H62" s="10">
        <v>5</v>
      </c>
      <c r="I62" s="8">
        <v>4</v>
      </c>
      <c r="J62" s="8">
        <v>0</v>
      </c>
      <c r="K62" s="11">
        <f t="shared" si="1"/>
        <v>100</v>
      </c>
      <c r="L62" s="11">
        <f t="shared" si="2"/>
        <v>75</v>
      </c>
      <c r="M62" s="11">
        <f t="shared" si="3"/>
        <v>72.75</v>
      </c>
      <c r="N62" s="11">
        <f t="shared" si="4"/>
        <v>4.1875</v>
      </c>
      <c r="O62" s="11">
        <f t="shared" si="5"/>
        <v>68.75</v>
      </c>
    </row>
    <row r="63" spans="1:15" ht="15.75" customHeight="1">
      <c r="A63" s="8"/>
      <c r="B63" s="13"/>
      <c r="C63" s="13"/>
      <c r="D63" s="13">
        <v>11</v>
      </c>
      <c r="E63" s="9">
        <v>16</v>
      </c>
      <c r="F63" s="34">
        <f t="shared" si="0"/>
        <v>15</v>
      </c>
      <c r="G63" s="8">
        <v>5</v>
      </c>
      <c r="H63" s="10">
        <v>5</v>
      </c>
      <c r="I63" s="8">
        <v>3</v>
      </c>
      <c r="J63" s="8">
        <v>2</v>
      </c>
      <c r="K63" s="11">
        <f t="shared" si="1"/>
        <v>86.666666666666671</v>
      </c>
      <c r="L63" s="11">
        <f t="shared" si="2"/>
        <v>66.666666666666671</v>
      </c>
      <c r="M63" s="11">
        <f t="shared" si="3"/>
        <v>64</v>
      </c>
      <c r="N63" s="11">
        <f t="shared" si="4"/>
        <v>3.8666666666666667</v>
      </c>
      <c r="O63" s="11">
        <f t="shared" si="5"/>
        <v>60</v>
      </c>
    </row>
    <row r="64" spans="1:15" s="6" customFormat="1" ht="15.75" customHeight="1">
      <c r="A64" s="12"/>
      <c r="B64" s="13"/>
      <c r="C64" s="13"/>
      <c r="D64" s="13"/>
      <c r="E64" s="13">
        <f>SUM(E52:E63)</f>
        <v>194</v>
      </c>
      <c r="F64" s="13">
        <f>SUM(F52:F63)</f>
        <v>183</v>
      </c>
      <c r="G64" s="13">
        <f t="shared" ref="G64:J64" si="20">SUM(G52:G63)</f>
        <v>35</v>
      </c>
      <c r="H64" s="13">
        <f t="shared" si="20"/>
        <v>61</v>
      </c>
      <c r="I64" s="13">
        <f t="shared" si="20"/>
        <v>59</v>
      </c>
      <c r="J64" s="13">
        <f t="shared" si="20"/>
        <v>28</v>
      </c>
      <c r="K64" s="14">
        <f t="shared" si="1"/>
        <v>84.699453551912583</v>
      </c>
      <c r="L64" s="14">
        <f t="shared" si="2"/>
        <v>52.459016393442624</v>
      </c>
      <c r="M64" s="14">
        <f t="shared" si="3"/>
        <v>54.513661202185794</v>
      </c>
      <c r="N64" s="14">
        <f t="shared" si="4"/>
        <v>3.5628415300546448</v>
      </c>
      <c r="O64" s="23">
        <f t="shared" si="5"/>
        <v>45.792349726775953</v>
      </c>
    </row>
    <row r="65" spans="1:15" ht="15.75" customHeight="1">
      <c r="A65" s="8"/>
      <c r="B65" s="13"/>
      <c r="C65" s="13" t="s">
        <v>43</v>
      </c>
      <c r="D65" s="13" t="s">
        <v>23</v>
      </c>
      <c r="E65" s="9">
        <v>20</v>
      </c>
      <c r="F65" s="34">
        <f t="shared" si="0"/>
        <v>16</v>
      </c>
      <c r="G65" s="8">
        <v>1</v>
      </c>
      <c r="H65" s="10">
        <v>6</v>
      </c>
      <c r="I65" s="8">
        <v>7</v>
      </c>
      <c r="J65" s="8">
        <v>2</v>
      </c>
      <c r="K65" s="11">
        <f t="shared" si="1"/>
        <v>87.5</v>
      </c>
      <c r="L65" s="11">
        <f t="shared" si="2"/>
        <v>43.75</v>
      </c>
      <c r="M65" s="11">
        <f t="shared" si="3"/>
        <v>48</v>
      </c>
      <c r="N65" s="11">
        <f t="shared" si="4"/>
        <v>3.375</v>
      </c>
      <c r="O65" s="11">
        <f t="shared" si="5"/>
        <v>36.25</v>
      </c>
    </row>
    <row r="66" spans="1:15" ht="15.75" customHeight="1">
      <c r="A66" s="8"/>
      <c r="B66" s="13"/>
      <c r="C66" s="13"/>
      <c r="D66" s="13" t="s">
        <v>22</v>
      </c>
      <c r="E66" s="9">
        <v>18</v>
      </c>
      <c r="F66" s="34">
        <f t="shared" si="0"/>
        <v>14</v>
      </c>
      <c r="G66" s="8">
        <v>0</v>
      </c>
      <c r="H66" s="10">
        <v>1</v>
      </c>
      <c r="I66" s="8">
        <v>8</v>
      </c>
      <c r="J66" s="8">
        <v>5</v>
      </c>
      <c r="K66" s="11">
        <f t="shared" si="1"/>
        <v>64.285714285714292</v>
      </c>
      <c r="L66" s="11">
        <f t="shared" si="2"/>
        <v>7.1428571428571432</v>
      </c>
      <c r="M66" s="11">
        <f t="shared" si="3"/>
        <v>30.857142857142858</v>
      </c>
      <c r="N66" s="11">
        <f t="shared" si="4"/>
        <v>2.7142857142857144</v>
      </c>
      <c r="O66" s="11">
        <f t="shared" si="5"/>
        <v>5.7142857142857144</v>
      </c>
    </row>
    <row r="67" spans="1:15" ht="15.75" customHeight="1">
      <c r="A67" s="8"/>
      <c r="B67" s="13"/>
      <c r="C67" s="13"/>
      <c r="D67" s="13" t="s">
        <v>40</v>
      </c>
      <c r="E67" s="9">
        <v>16</v>
      </c>
      <c r="F67" s="34">
        <f t="shared" si="0"/>
        <v>16</v>
      </c>
      <c r="G67" s="8">
        <v>5</v>
      </c>
      <c r="H67" s="10">
        <v>2</v>
      </c>
      <c r="I67" s="8">
        <v>6</v>
      </c>
      <c r="J67" s="8">
        <v>3</v>
      </c>
      <c r="K67" s="11">
        <f t="shared" si="1"/>
        <v>81.25</v>
      </c>
      <c r="L67" s="11">
        <f t="shared" si="2"/>
        <v>43.75</v>
      </c>
      <c r="M67" s="11">
        <f t="shared" si="3"/>
        <v>55.75</v>
      </c>
      <c r="N67" s="11">
        <f t="shared" si="4"/>
        <v>3.5625</v>
      </c>
      <c r="O67" s="11">
        <f t="shared" si="5"/>
        <v>41.25</v>
      </c>
    </row>
    <row r="68" spans="1:15" ht="15.75" customHeight="1">
      <c r="A68" s="8"/>
      <c r="B68" s="13"/>
      <c r="C68" s="13"/>
      <c r="D68" s="13" t="s">
        <v>32</v>
      </c>
      <c r="E68" s="9">
        <v>14</v>
      </c>
      <c r="F68" s="34">
        <f t="shared" si="0"/>
        <v>17</v>
      </c>
      <c r="G68" s="8">
        <v>3</v>
      </c>
      <c r="H68" s="10">
        <v>1</v>
      </c>
      <c r="I68" s="8">
        <v>9</v>
      </c>
      <c r="J68" s="8">
        <v>4</v>
      </c>
      <c r="K68" s="11">
        <f t="shared" si="1"/>
        <v>76.470588235294116</v>
      </c>
      <c r="L68" s="11">
        <f t="shared" si="2"/>
        <v>23.529411764705884</v>
      </c>
      <c r="M68" s="11">
        <f t="shared" si="3"/>
        <v>44.235294117647058</v>
      </c>
      <c r="N68" s="11">
        <f t="shared" si="4"/>
        <v>3.1764705882352939</v>
      </c>
      <c r="O68" s="11">
        <f t="shared" si="5"/>
        <v>22.352941176470587</v>
      </c>
    </row>
    <row r="69" spans="1:15" ht="15.75" customHeight="1">
      <c r="A69" s="8"/>
      <c r="B69" s="13"/>
      <c r="C69" s="13"/>
      <c r="D69" s="13" t="s">
        <v>27</v>
      </c>
      <c r="E69" s="9">
        <v>15</v>
      </c>
      <c r="F69" s="34">
        <f t="shared" si="0"/>
        <v>13</v>
      </c>
      <c r="G69" s="8">
        <v>5</v>
      </c>
      <c r="H69" s="10">
        <v>4</v>
      </c>
      <c r="I69" s="8">
        <v>4</v>
      </c>
      <c r="J69" s="8">
        <v>0</v>
      </c>
      <c r="K69" s="11">
        <f t="shared" si="1"/>
        <v>100</v>
      </c>
      <c r="L69" s="11">
        <f t="shared" si="2"/>
        <v>69.230769230769226</v>
      </c>
      <c r="M69" s="11">
        <f t="shared" si="3"/>
        <v>69.230769230769226</v>
      </c>
      <c r="N69" s="11">
        <f t="shared" si="4"/>
        <v>4.0769230769230766</v>
      </c>
      <c r="O69" s="11">
        <f t="shared" si="5"/>
        <v>63.07692307692308</v>
      </c>
    </row>
    <row r="70" spans="1:15" ht="15.75" customHeight="1">
      <c r="A70" s="8"/>
      <c r="B70" s="13"/>
      <c r="C70" s="13"/>
      <c r="D70" s="13" t="s">
        <v>35</v>
      </c>
      <c r="E70" s="9">
        <v>15</v>
      </c>
      <c r="F70" s="34">
        <f t="shared" ref="E70:F143" si="21">G70+H70+I70+J70</f>
        <v>12</v>
      </c>
      <c r="G70" s="8">
        <v>2</v>
      </c>
      <c r="H70" s="10">
        <v>1</v>
      </c>
      <c r="I70" s="8">
        <v>6</v>
      </c>
      <c r="J70" s="8">
        <v>3</v>
      </c>
      <c r="K70" s="11">
        <f t="shared" ref="K70:K139" si="22">100/F70*(G70+H70+I70)</f>
        <v>75</v>
      </c>
      <c r="L70" s="11">
        <f t="shared" si="2"/>
        <v>25</v>
      </c>
      <c r="M70" s="11">
        <f t="shared" si="3"/>
        <v>44</v>
      </c>
      <c r="N70" s="11">
        <f t="shared" si="4"/>
        <v>3.1666666666666665</v>
      </c>
      <c r="O70" s="11">
        <f t="shared" ref="O70:O141" si="23">(G70*100+H70*80)/F70</f>
        <v>23.333333333333332</v>
      </c>
    </row>
    <row r="71" spans="1:15" s="6" customFormat="1" ht="15.75" customHeight="1">
      <c r="A71" s="8"/>
      <c r="B71" s="13"/>
      <c r="C71" s="13"/>
      <c r="D71" s="13" t="s">
        <v>60</v>
      </c>
      <c r="E71" s="9">
        <v>14</v>
      </c>
      <c r="F71" s="34">
        <f t="shared" si="21"/>
        <v>14</v>
      </c>
      <c r="G71" s="8">
        <v>1</v>
      </c>
      <c r="H71" s="10">
        <v>3</v>
      </c>
      <c r="I71" s="8">
        <v>6</v>
      </c>
      <c r="J71" s="8">
        <v>4</v>
      </c>
      <c r="K71" s="11">
        <f t="shared" si="22"/>
        <v>71.428571428571431</v>
      </c>
      <c r="L71" s="11">
        <f t="shared" ref="L71:L140" si="24">100/F71*(H71+G71)</f>
        <v>28.571428571428573</v>
      </c>
      <c r="M71" s="11">
        <f t="shared" ref="M71:M140" si="25">(G71*100+H71*64+I71*36+J71*16)/F71</f>
        <v>40.857142857142854</v>
      </c>
      <c r="N71" s="11">
        <f t="shared" ref="N71:N140" si="26">(G71*5+H71*4+I71*3+J71*2)/F71</f>
        <v>3.0714285714285716</v>
      </c>
      <c r="O71" s="11">
        <f t="shared" si="23"/>
        <v>24.285714285714285</v>
      </c>
    </row>
    <row r="72" spans="1:15" s="7" customFormat="1" ht="15.75" customHeight="1">
      <c r="A72" s="12"/>
      <c r="B72" s="13"/>
      <c r="C72" s="13"/>
      <c r="D72" s="13"/>
      <c r="E72" s="13">
        <f>SUM(E65:E71)</f>
        <v>112</v>
      </c>
      <c r="F72" s="13">
        <f>SUM(F65:F71)</f>
        <v>102</v>
      </c>
      <c r="G72" s="13">
        <f t="shared" ref="G72:J72" si="27">SUM(G65:G71)</f>
        <v>17</v>
      </c>
      <c r="H72" s="13">
        <f t="shared" si="27"/>
        <v>18</v>
      </c>
      <c r="I72" s="13">
        <f t="shared" si="27"/>
        <v>46</v>
      </c>
      <c r="J72" s="13">
        <f t="shared" si="27"/>
        <v>21</v>
      </c>
      <c r="K72" s="14">
        <f t="shared" si="22"/>
        <v>79.411764705882348</v>
      </c>
      <c r="L72" s="14">
        <f t="shared" si="24"/>
        <v>34.313725490196077</v>
      </c>
      <c r="M72" s="14">
        <f t="shared" si="25"/>
        <v>47.490196078431374</v>
      </c>
      <c r="N72" s="14">
        <f t="shared" si="26"/>
        <v>3.3039215686274508</v>
      </c>
      <c r="O72" s="23">
        <f t="shared" si="23"/>
        <v>30.784313725490197</v>
      </c>
    </row>
    <row r="73" spans="1:15" s="50" customFormat="1" ht="20.25" customHeight="1">
      <c r="A73" s="46"/>
      <c r="B73" s="47"/>
      <c r="C73" s="47"/>
      <c r="D73" s="47"/>
      <c r="E73" s="47">
        <f>E72+E64</f>
        <v>306</v>
      </c>
      <c r="F73" s="47">
        <f>F72+F64</f>
        <v>285</v>
      </c>
      <c r="G73" s="47">
        <f t="shared" ref="G73:J73" si="28">G72+G64</f>
        <v>52</v>
      </c>
      <c r="H73" s="47">
        <f t="shared" si="28"/>
        <v>79</v>
      </c>
      <c r="I73" s="47">
        <f t="shared" si="28"/>
        <v>105</v>
      </c>
      <c r="J73" s="47">
        <f t="shared" si="28"/>
        <v>49</v>
      </c>
      <c r="K73" s="48">
        <f t="shared" si="22"/>
        <v>82.807017543859644</v>
      </c>
      <c r="L73" s="48">
        <f t="shared" si="24"/>
        <v>45.964912280701753</v>
      </c>
      <c r="M73" s="48">
        <f t="shared" si="25"/>
        <v>52</v>
      </c>
      <c r="N73" s="48">
        <f t="shared" si="26"/>
        <v>3.4701754385964914</v>
      </c>
      <c r="O73" s="48">
        <f t="shared" si="23"/>
        <v>40.421052631578945</v>
      </c>
    </row>
    <row r="74" spans="1:15" s="6" customFormat="1" ht="15.75" customHeight="1">
      <c r="A74" s="8"/>
      <c r="B74" s="13" t="s">
        <v>12</v>
      </c>
      <c r="C74" s="13" t="s">
        <v>64</v>
      </c>
      <c r="D74" s="13" t="s">
        <v>23</v>
      </c>
      <c r="E74" s="9">
        <v>21</v>
      </c>
      <c r="F74" s="34">
        <f t="shared" si="21"/>
        <v>19</v>
      </c>
      <c r="G74" s="8">
        <v>3</v>
      </c>
      <c r="H74" s="10">
        <v>7</v>
      </c>
      <c r="I74" s="8">
        <v>7</v>
      </c>
      <c r="J74" s="8">
        <v>2</v>
      </c>
      <c r="K74" s="11">
        <f t="shared" si="22"/>
        <v>89.473684210526329</v>
      </c>
      <c r="L74" s="11">
        <f t="shared" si="24"/>
        <v>52.631578947368425</v>
      </c>
      <c r="M74" s="11">
        <f t="shared" si="25"/>
        <v>54.315789473684212</v>
      </c>
      <c r="N74" s="11">
        <f t="shared" si="26"/>
        <v>3.5789473684210527</v>
      </c>
      <c r="O74" s="11">
        <f t="shared" si="23"/>
        <v>45.263157894736842</v>
      </c>
    </row>
    <row r="75" spans="1:15" ht="15.75" customHeight="1">
      <c r="A75" s="8"/>
      <c r="B75" s="13"/>
      <c r="C75" s="13"/>
      <c r="D75" s="13" t="s">
        <v>22</v>
      </c>
      <c r="E75" s="9">
        <v>19</v>
      </c>
      <c r="F75" s="34">
        <f t="shared" si="21"/>
        <v>15</v>
      </c>
      <c r="G75" s="8">
        <v>0</v>
      </c>
      <c r="H75" s="10">
        <v>5</v>
      </c>
      <c r="I75" s="8">
        <v>6</v>
      </c>
      <c r="J75" s="8">
        <v>4</v>
      </c>
      <c r="K75" s="11">
        <f t="shared" si="22"/>
        <v>73.333333333333343</v>
      </c>
      <c r="L75" s="11">
        <f t="shared" si="24"/>
        <v>33.333333333333336</v>
      </c>
      <c r="M75" s="11">
        <f t="shared" si="25"/>
        <v>40</v>
      </c>
      <c r="N75" s="11">
        <f t="shared" si="26"/>
        <v>3.0666666666666669</v>
      </c>
      <c r="O75" s="11">
        <f t="shared" si="23"/>
        <v>26.666666666666668</v>
      </c>
    </row>
    <row r="76" spans="1:15" ht="15.75" customHeight="1">
      <c r="A76" s="8"/>
      <c r="B76" s="13"/>
      <c r="C76" s="13"/>
      <c r="D76" s="13" t="s">
        <v>26</v>
      </c>
      <c r="E76" s="9">
        <v>14</v>
      </c>
      <c r="F76" s="34">
        <f t="shared" si="21"/>
        <v>14</v>
      </c>
      <c r="G76" s="8">
        <v>3</v>
      </c>
      <c r="H76" s="10">
        <v>3</v>
      </c>
      <c r="I76" s="8">
        <v>5</v>
      </c>
      <c r="J76" s="8">
        <v>3</v>
      </c>
      <c r="K76" s="11">
        <f t="shared" si="22"/>
        <v>78.571428571428569</v>
      </c>
      <c r="L76" s="11">
        <f t="shared" si="24"/>
        <v>42.857142857142861</v>
      </c>
      <c r="M76" s="11">
        <f t="shared" si="25"/>
        <v>51.428571428571431</v>
      </c>
      <c r="N76" s="11">
        <f t="shared" si="26"/>
        <v>3.4285714285714284</v>
      </c>
      <c r="O76" s="11">
        <f t="shared" si="23"/>
        <v>38.571428571428569</v>
      </c>
    </row>
    <row r="77" spans="1:15" s="7" customFormat="1" ht="15.75" customHeight="1">
      <c r="A77" s="12"/>
      <c r="B77" s="13"/>
      <c r="C77" s="13"/>
      <c r="D77" s="13"/>
      <c r="E77" s="13">
        <f>SUM(E74:E76)</f>
        <v>54</v>
      </c>
      <c r="F77" s="13">
        <f>SUM(F74:F76)</f>
        <v>48</v>
      </c>
      <c r="G77" s="13">
        <f t="shared" ref="G77:J77" si="29">SUM(G74:G76)</f>
        <v>6</v>
      </c>
      <c r="H77" s="13">
        <f t="shared" si="29"/>
        <v>15</v>
      </c>
      <c r="I77" s="13">
        <f t="shared" si="29"/>
        <v>18</v>
      </c>
      <c r="J77" s="13">
        <f t="shared" si="29"/>
        <v>9</v>
      </c>
      <c r="K77" s="14">
        <f t="shared" si="22"/>
        <v>81.25</v>
      </c>
      <c r="L77" s="14">
        <f t="shared" si="24"/>
        <v>43.75</v>
      </c>
      <c r="M77" s="14">
        <f t="shared" si="25"/>
        <v>49</v>
      </c>
      <c r="N77" s="14">
        <f t="shared" si="26"/>
        <v>3.375</v>
      </c>
      <c r="O77" s="23">
        <f t="shared" si="23"/>
        <v>37.5</v>
      </c>
    </row>
    <row r="78" spans="1:15" s="33" customFormat="1" ht="15.75" customHeight="1">
      <c r="A78" s="30"/>
      <c r="B78" s="13"/>
      <c r="C78" s="13" t="s">
        <v>54</v>
      </c>
      <c r="D78" s="13" t="s">
        <v>35</v>
      </c>
      <c r="E78" s="9">
        <v>15</v>
      </c>
      <c r="F78" s="34">
        <f t="shared" si="21"/>
        <v>11</v>
      </c>
      <c r="G78" s="9">
        <v>0</v>
      </c>
      <c r="H78" s="9">
        <v>3</v>
      </c>
      <c r="I78" s="9">
        <v>5</v>
      </c>
      <c r="J78" s="9">
        <v>3</v>
      </c>
      <c r="K78" s="31">
        <f t="shared" si="22"/>
        <v>72.727272727272734</v>
      </c>
      <c r="L78" s="31">
        <f t="shared" si="24"/>
        <v>27.272727272727273</v>
      </c>
      <c r="M78" s="31">
        <f t="shared" si="25"/>
        <v>38.18181818181818</v>
      </c>
      <c r="N78" s="31">
        <f t="shared" si="26"/>
        <v>3</v>
      </c>
      <c r="O78" s="11">
        <f t="shared" si="23"/>
        <v>21.818181818181817</v>
      </c>
    </row>
    <row r="79" spans="1:15" s="33" customFormat="1" ht="15.75" customHeight="1">
      <c r="A79" s="30"/>
      <c r="B79" s="13" t="s">
        <v>69</v>
      </c>
      <c r="C79" s="13"/>
      <c r="D79" s="13"/>
      <c r="E79" s="9">
        <v>15</v>
      </c>
      <c r="F79" s="34">
        <f t="shared" si="21"/>
        <v>12</v>
      </c>
      <c r="G79" s="9">
        <v>0</v>
      </c>
      <c r="H79" s="9">
        <v>4</v>
      </c>
      <c r="I79" s="9">
        <v>6</v>
      </c>
      <c r="J79" s="9">
        <v>2</v>
      </c>
      <c r="K79" s="31">
        <f t="shared" si="22"/>
        <v>83.333333333333343</v>
      </c>
      <c r="L79" s="31">
        <f t="shared" si="24"/>
        <v>33.333333333333336</v>
      </c>
      <c r="M79" s="31">
        <f t="shared" si="25"/>
        <v>42</v>
      </c>
      <c r="N79" s="31">
        <f t="shared" si="26"/>
        <v>3.1666666666666665</v>
      </c>
      <c r="O79" s="11">
        <f t="shared" si="23"/>
        <v>26.666666666666668</v>
      </c>
    </row>
    <row r="80" spans="1:15" s="33" customFormat="1" ht="15.75" customHeight="1">
      <c r="A80" s="30"/>
      <c r="B80" s="13"/>
      <c r="C80" s="13"/>
      <c r="D80" s="13" t="s">
        <v>60</v>
      </c>
      <c r="E80" s="9">
        <v>14</v>
      </c>
      <c r="F80" s="34">
        <f t="shared" si="21"/>
        <v>14</v>
      </c>
      <c r="G80" s="9">
        <v>0</v>
      </c>
      <c r="H80" s="9">
        <v>2</v>
      </c>
      <c r="I80" s="9">
        <v>11</v>
      </c>
      <c r="J80" s="9">
        <v>1</v>
      </c>
      <c r="K80" s="31">
        <f t="shared" si="22"/>
        <v>92.857142857142861</v>
      </c>
      <c r="L80" s="31">
        <f t="shared" si="24"/>
        <v>14.285714285714286</v>
      </c>
      <c r="M80" s="31">
        <f t="shared" si="25"/>
        <v>38.571428571428569</v>
      </c>
      <c r="N80" s="31">
        <f t="shared" si="26"/>
        <v>3.0714285714285716</v>
      </c>
      <c r="O80" s="11">
        <f t="shared" si="23"/>
        <v>11.428571428571429</v>
      </c>
    </row>
    <row r="81" spans="1:15" s="33" customFormat="1" ht="15.75" customHeight="1">
      <c r="A81" s="30"/>
      <c r="B81" s="13" t="s">
        <v>69</v>
      </c>
      <c r="C81" s="13"/>
      <c r="D81" s="13"/>
      <c r="E81" s="9">
        <v>14</v>
      </c>
      <c r="F81" s="34">
        <f t="shared" si="21"/>
        <v>13</v>
      </c>
      <c r="G81" s="9">
        <v>0</v>
      </c>
      <c r="H81" s="9">
        <v>5</v>
      </c>
      <c r="I81" s="9">
        <v>7</v>
      </c>
      <c r="J81" s="9">
        <v>1</v>
      </c>
      <c r="K81" s="31">
        <f t="shared" si="22"/>
        <v>92.307692307692307</v>
      </c>
      <c r="L81" s="31">
        <f t="shared" si="24"/>
        <v>38.46153846153846</v>
      </c>
      <c r="M81" s="31">
        <f t="shared" si="25"/>
        <v>45.230769230769234</v>
      </c>
      <c r="N81" s="31">
        <f t="shared" si="26"/>
        <v>3.3076923076923075</v>
      </c>
      <c r="O81" s="11">
        <f t="shared" si="23"/>
        <v>30.76923076923077</v>
      </c>
    </row>
    <row r="82" spans="1:15" s="7" customFormat="1" ht="15.75" customHeight="1">
      <c r="A82" s="12"/>
      <c r="B82" s="13"/>
      <c r="C82" s="13"/>
      <c r="D82" s="13"/>
      <c r="E82" s="34">
        <f t="shared" si="21"/>
        <v>93</v>
      </c>
      <c r="F82" s="34">
        <f>SUM(F78:F81)</f>
        <v>50</v>
      </c>
      <c r="G82" s="34">
        <f t="shared" ref="G82:J82" si="30">SUM(G78:G81)</f>
        <v>0</v>
      </c>
      <c r="H82" s="34">
        <f t="shared" si="30"/>
        <v>14</v>
      </c>
      <c r="I82" s="34">
        <f t="shared" si="30"/>
        <v>29</v>
      </c>
      <c r="J82" s="34">
        <f t="shared" si="30"/>
        <v>7</v>
      </c>
      <c r="K82" s="14">
        <f t="shared" si="22"/>
        <v>86</v>
      </c>
      <c r="L82" s="14">
        <f t="shared" si="24"/>
        <v>28</v>
      </c>
      <c r="M82" s="14">
        <f t="shared" si="25"/>
        <v>41.04</v>
      </c>
      <c r="N82" s="14">
        <f t="shared" si="26"/>
        <v>3.14</v>
      </c>
      <c r="O82" s="23">
        <f t="shared" si="23"/>
        <v>22.4</v>
      </c>
    </row>
    <row r="83" spans="1:15" ht="15.75" customHeight="1">
      <c r="A83" s="8"/>
      <c r="B83" s="13"/>
      <c r="C83" s="13" t="s">
        <v>13</v>
      </c>
      <c r="D83" s="13" t="s">
        <v>40</v>
      </c>
      <c r="E83" s="9">
        <v>17</v>
      </c>
      <c r="F83" s="34">
        <f t="shared" si="21"/>
        <v>18</v>
      </c>
      <c r="G83" s="8">
        <v>4</v>
      </c>
      <c r="H83" s="10">
        <v>6</v>
      </c>
      <c r="I83" s="8">
        <v>5</v>
      </c>
      <c r="J83" s="8">
        <v>3</v>
      </c>
      <c r="K83" s="11">
        <f t="shared" si="22"/>
        <v>83.333333333333329</v>
      </c>
      <c r="L83" s="11">
        <f t="shared" si="24"/>
        <v>55.555555555555557</v>
      </c>
      <c r="M83" s="11">
        <f t="shared" si="25"/>
        <v>56.222222222222221</v>
      </c>
      <c r="N83" s="11">
        <f t="shared" si="26"/>
        <v>3.6111111111111112</v>
      </c>
      <c r="O83" s="11">
        <f t="shared" si="23"/>
        <v>48.888888888888886</v>
      </c>
    </row>
    <row r="84" spans="1:15" ht="15.75" customHeight="1">
      <c r="A84" s="8"/>
      <c r="B84" s="13"/>
      <c r="C84" s="13"/>
      <c r="D84" s="13" t="s">
        <v>29</v>
      </c>
      <c r="E84" s="9">
        <v>15</v>
      </c>
      <c r="F84" s="34">
        <f t="shared" si="21"/>
        <v>15</v>
      </c>
      <c r="G84" s="8">
        <v>3</v>
      </c>
      <c r="H84" s="10">
        <v>4</v>
      </c>
      <c r="I84" s="8">
        <v>5</v>
      </c>
      <c r="J84" s="8">
        <v>3</v>
      </c>
      <c r="K84" s="11">
        <f t="shared" si="22"/>
        <v>80</v>
      </c>
      <c r="L84" s="11">
        <f t="shared" si="24"/>
        <v>46.666666666666671</v>
      </c>
      <c r="M84" s="11">
        <f t="shared" si="25"/>
        <v>52.266666666666666</v>
      </c>
      <c r="N84" s="11">
        <f t="shared" si="26"/>
        <v>3.4666666666666668</v>
      </c>
      <c r="O84" s="11">
        <f t="shared" si="23"/>
        <v>41.333333333333336</v>
      </c>
    </row>
    <row r="85" spans="1:15" s="6" customFormat="1" ht="15.75" customHeight="1">
      <c r="A85" s="8"/>
      <c r="B85" s="13"/>
      <c r="C85" s="13"/>
      <c r="D85" s="13" t="s">
        <v>41</v>
      </c>
      <c r="E85" s="9">
        <v>12</v>
      </c>
      <c r="F85" s="34">
        <f t="shared" si="21"/>
        <v>12</v>
      </c>
      <c r="G85" s="8">
        <v>1</v>
      </c>
      <c r="H85" s="10">
        <v>2</v>
      </c>
      <c r="I85" s="8">
        <v>6</v>
      </c>
      <c r="J85" s="8">
        <v>3</v>
      </c>
      <c r="K85" s="11">
        <f t="shared" si="22"/>
        <v>75</v>
      </c>
      <c r="L85" s="11">
        <f t="shared" si="24"/>
        <v>25</v>
      </c>
      <c r="M85" s="11">
        <f t="shared" si="25"/>
        <v>41</v>
      </c>
      <c r="N85" s="11">
        <f t="shared" si="26"/>
        <v>3.0833333333333335</v>
      </c>
      <c r="O85" s="11">
        <f t="shared" si="23"/>
        <v>21.666666666666668</v>
      </c>
    </row>
    <row r="86" spans="1:15" ht="15.75" customHeight="1">
      <c r="A86" s="8"/>
      <c r="B86" s="13"/>
      <c r="C86" s="13"/>
      <c r="D86" s="13" t="s">
        <v>32</v>
      </c>
      <c r="E86" s="9">
        <v>14</v>
      </c>
      <c r="F86" s="34">
        <f t="shared" si="21"/>
        <v>13</v>
      </c>
      <c r="G86" s="8">
        <v>1</v>
      </c>
      <c r="H86" s="10">
        <v>4</v>
      </c>
      <c r="I86" s="8">
        <v>7</v>
      </c>
      <c r="J86" s="8">
        <v>1</v>
      </c>
      <c r="K86" s="11">
        <f t="shared" si="22"/>
        <v>92.307692307692307</v>
      </c>
      <c r="L86" s="11">
        <f t="shared" si="24"/>
        <v>38.46153846153846</v>
      </c>
      <c r="M86" s="11">
        <f t="shared" si="25"/>
        <v>48</v>
      </c>
      <c r="N86" s="11">
        <f t="shared" si="26"/>
        <v>3.3846153846153846</v>
      </c>
      <c r="O86" s="11">
        <f t="shared" si="23"/>
        <v>32.307692307692307</v>
      </c>
    </row>
    <row r="87" spans="1:15" ht="15.75" customHeight="1">
      <c r="A87" s="8"/>
      <c r="B87" s="13"/>
      <c r="C87" s="13"/>
      <c r="D87" s="13" t="s">
        <v>27</v>
      </c>
      <c r="E87" s="9">
        <v>15</v>
      </c>
      <c r="F87" s="34">
        <f t="shared" si="21"/>
        <v>14</v>
      </c>
      <c r="G87" s="8">
        <v>2</v>
      </c>
      <c r="H87" s="10">
        <v>5</v>
      </c>
      <c r="I87" s="8">
        <v>5</v>
      </c>
      <c r="J87" s="8">
        <v>2</v>
      </c>
      <c r="K87" s="11">
        <f t="shared" si="22"/>
        <v>85.714285714285722</v>
      </c>
      <c r="L87" s="11">
        <f t="shared" si="24"/>
        <v>50</v>
      </c>
      <c r="M87" s="11">
        <f t="shared" si="25"/>
        <v>52.285714285714285</v>
      </c>
      <c r="N87" s="11">
        <f t="shared" si="26"/>
        <v>3.5</v>
      </c>
      <c r="O87" s="11">
        <f t="shared" si="23"/>
        <v>42.857142857142854</v>
      </c>
    </row>
    <row r="88" spans="1:15" ht="15.75" customHeight="1">
      <c r="A88" s="8"/>
      <c r="B88" s="13"/>
      <c r="C88" s="13"/>
      <c r="D88" s="13" t="s">
        <v>56</v>
      </c>
      <c r="E88" s="9">
        <v>20</v>
      </c>
      <c r="F88" s="34">
        <f t="shared" si="21"/>
        <v>20</v>
      </c>
      <c r="G88" s="8">
        <v>5</v>
      </c>
      <c r="H88" s="10">
        <v>3</v>
      </c>
      <c r="I88" s="8">
        <v>10</v>
      </c>
      <c r="J88" s="8">
        <v>2</v>
      </c>
      <c r="K88" s="11">
        <f t="shared" si="22"/>
        <v>90</v>
      </c>
      <c r="L88" s="11">
        <f t="shared" si="24"/>
        <v>40</v>
      </c>
      <c r="M88" s="11">
        <f t="shared" si="25"/>
        <v>54.2</v>
      </c>
      <c r="N88" s="11">
        <f t="shared" si="26"/>
        <v>3.55</v>
      </c>
      <c r="O88" s="11">
        <f t="shared" si="23"/>
        <v>37</v>
      </c>
    </row>
    <row r="89" spans="1:15" ht="15.75" customHeight="1">
      <c r="A89" s="8"/>
      <c r="B89" s="13"/>
      <c r="C89" s="13"/>
      <c r="D89" s="13">
        <v>11</v>
      </c>
      <c r="E89" s="9">
        <v>16</v>
      </c>
      <c r="F89" s="34">
        <f t="shared" si="21"/>
        <v>16</v>
      </c>
      <c r="G89" s="8">
        <v>3</v>
      </c>
      <c r="H89" s="10">
        <v>6</v>
      </c>
      <c r="I89" s="8">
        <v>7</v>
      </c>
      <c r="J89" s="8">
        <v>0</v>
      </c>
      <c r="K89" s="11">
        <f t="shared" si="22"/>
        <v>100</v>
      </c>
      <c r="L89" s="11">
        <f t="shared" si="24"/>
        <v>56.25</v>
      </c>
      <c r="M89" s="11">
        <f t="shared" si="25"/>
        <v>58.5</v>
      </c>
      <c r="N89" s="11">
        <f t="shared" si="26"/>
        <v>3.75</v>
      </c>
      <c r="O89" s="11">
        <f t="shared" si="23"/>
        <v>48.75</v>
      </c>
    </row>
    <row r="90" spans="1:15" s="7" customFormat="1" ht="15.75" customHeight="1">
      <c r="A90" s="12"/>
      <c r="B90" s="13"/>
      <c r="C90" s="13"/>
      <c r="D90" s="13"/>
      <c r="E90" s="13">
        <f>SUM(E83:E89)</f>
        <v>109</v>
      </c>
      <c r="F90" s="13">
        <f>SUM(F83:F89)</f>
        <v>108</v>
      </c>
      <c r="G90" s="13">
        <f t="shared" ref="G90:J90" si="31">SUM(G83:G89)</f>
        <v>19</v>
      </c>
      <c r="H90" s="13">
        <f t="shared" si="31"/>
        <v>30</v>
      </c>
      <c r="I90" s="13">
        <f t="shared" si="31"/>
        <v>45</v>
      </c>
      <c r="J90" s="13">
        <f t="shared" si="31"/>
        <v>14</v>
      </c>
      <c r="K90" s="14">
        <f t="shared" si="22"/>
        <v>87.037037037037038</v>
      </c>
      <c r="L90" s="14">
        <f t="shared" si="24"/>
        <v>45.370370370370374</v>
      </c>
      <c r="M90" s="14">
        <f t="shared" si="25"/>
        <v>52.444444444444443</v>
      </c>
      <c r="N90" s="14">
        <f t="shared" si="26"/>
        <v>3.5</v>
      </c>
      <c r="O90" s="23">
        <f t="shared" si="23"/>
        <v>39.814814814814817</v>
      </c>
    </row>
    <row r="91" spans="1:15" ht="15.75" customHeight="1">
      <c r="A91" s="8"/>
      <c r="B91" s="13"/>
      <c r="C91" s="13" t="s">
        <v>44</v>
      </c>
      <c r="D91" s="13" t="s">
        <v>33</v>
      </c>
      <c r="E91" s="9">
        <v>17</v>
      </c>
      <c r="F91" s="34">
        <f t="shared" si="21"/>
        <v>17</v>
      </c>
      <c r="G91" s="8">
        <v>3</v>
      </c>
      <c r="H91" s="10">
        <v>8</v>
      </c>
      <c r="I91" s="8">
        <v>5</v>
      </c>
      <c r="J91" s="8">
        <v>1</v>
      </c>
      <c r="K91" s="11">
        <f t="shared" si="22"/>
        <v>94.117647058823536</v>
      </c>
      <c r="L91" s="11">
        <f t="shared" si="24"/>
        <v>64.705882352941188</v>
      </c>
      <c r="M91" s="11">
        <f t="shared" si="25"/>
        <v>59.294117647058826</v>
      </c>
      <c r="N91" s="11">
        <f t="shared" si="26"/>
        <v>3.7647058823529411</v>
      </c>
      <c r="O91" s="11">
        <f t="shared" si="23"/>
        <v>55.294117647058826</v>
      </c>
    </row>
    <row r="92" spans="1:15" s="6" customFormat="1" ht="15.75" customHeight="1">
      <c r="A92" s="8"/>
      <c r="B92" s="13"/>
      <c r="C92" s="13"/>
      <c r="D92" s="13" t="s">
        <v>30</v>
      </c>
      <c r="E92" s="9">
        <v>17</v>
      </c>
      <c r="F92" s="34">
        <f t="shared" si="21"/>
        <v>15</v>
      </c>
      <c r="G92" s="8">
        <v>0</v>
      </c>
      <c r="H92" s="10">
        <v>5</v>
      </c>
      <c r="I92" s="8">
        <v>8</v>
      </c>
      <c r="J92" s="8">
        <v>2</v>
      </c>
      <c r="K92" s="11">
        <f t="shared" si="22"/>
        <v>86.666666666666671</v>
      </c>
      <c r="L92" s="11">
        <f t="shared" si="24"/>
        <v>33.333333333333336</v>
      </c>
      <c r="M92" s="11">
        <f t="shared" si="25"/>
        <v>42.666666666666664</v>
      </c>
      <c r="N92" s="11">
        <f t="shared" si="26"/>
        <v>3.2</v>
      </c>
      <c r="O92" s="11">
        <f t="shared" si="23"/>
        <v>26.666666666666668</v>
      </c>
    </row>
    <row r="93" spans="1:15" ht="15.75" customHeight="1">
      <c r="A93" s="8"/>
      <c r="B93" s="13"/>
      <c r="C93" s="13"/>
      <c r="D93" s="13" t="s">
        <v>25</v>
      </c>
      <c r="E93" s="9">
        <v>16</v>
      </c>
      <c r="F93" s="34">
        <f t="shared" si="21"/>
        <v>15</v>
      </c>
      <c r="G93" s="8">
        <v>0</v>
      </c>
      <c r="H93" s="10">
        <v>4</v>
      </c>
      <c r="I93" s="8">
        <v>9</v>
      </c>
      <c r="J93" s="8">
        <v>2</v>
      </c>
      <c r="K93" s="11">
        <f t="shared" si="22"/>
        <v>86.666666666666671</v>
      </c>
      <c r="L93" s="11">
        <f t="shared" si="24"/>
        <v>26.666666666666668</v>
      </c>
      <c r="M93" s="11">
        <f t="shared" si="25"/>
        <v>40.799999999999997</v>
      </c>
      <c r="N93" s="11">
        <f t="shared" si="26"/>
        <v>3.1333333333333333</v>
      </c>
      <c r="O93" s="11">
        <f t="shared" si="23"/>
        <v>21.333333333333332</v>
      </c>
    </row>
    <row r="94" spans="1:15" ht="15.75" customHeight="1">
      <c r="A94" s="8"/>
      <c r="B94" s="13"/>
      <c r="C94" s="13"/>
      <c r="D94" s="13" t="s">
        <v>24</v>
      </c>
      <c r="E94" s="9">
        <v>16</v>
      </c>
      <c r="F94" s="34">
        <f t="shared" si="21"/>
        <v>16</v>
      </c>
      <c r="G94" s="8">
        <v>1</v>
      </c>
      <c r="H94" s="10">
        <v>4</v>
      </c>
      <c r="I94" s="8">
        <v>8</v>
      </c>
      <c r="J94" s="8">
        <v>3</v>
      </c>
      <c r="K94" s="11">
        <v>91.666666666666671</v>
      </c>
      <c r="L94" s="11">
        <v>41.666666666666671</v>
      </c>
      <c r="M94" s="11">
        <v>49</v>
      </c>
      <c r="N94" s="11">
        <v>3.4166666666666665</v>
      </c>
      <c r="O94" s="11">
        <v>35</v>
      </c>
    </row>
    <row r="95" spans="1:15" ht="15.75" customHeight="1">
      <c r="A95" s="8"/>
      <c r="B95" s="13"/>
      <c r="C95" s="13"/>
      <c r="D95" s="13" t="s">
        <v>58</v>
      </c>
      <c r="E95" s="9">
        <v>15</v>
      </c>
      <c r="F95" s="34">
        <f t="shared" si="21"/>
        <v>14</v>
      </c>
      <c r="G95" s="8">
        <v>0</v>
      </c>
      <c r="H95" s="10">
        <v>0</v>
      </c>
      <c r="I95" s="8">
        <v>9</v>
      </c>
      <c r="J95" s="8">
        <v>5</v>
      </c>
      <c r="K95" s="11">
        <f t="shared" si="22"/>
        <v>64.285714285714292</v>
      </c>
      <c r="L95" s="11">
        <f t="shared" si="24"/>
        <v>0</v>
      </c>
      <c r="M95" s="11">
        <f t="shared" si="25"/>
        <v>28.857142857142858</v>
      </c>
      <c r="N95" s="11">
        <f t="shared" si="26"/>
        <v>2.6428571428571428</v>
      </c>
      <c r="O95" s="11">
        <f t="shared" si="23"/>
        <v>0</v>
      </c>
    </row>
    <row r="96" spans="1:15" ht="15.75" customHeight="1">
      <c r="A96" s="8"/>
      <c r="B96" s="13"/>
      <c r="C96" s="13"/>
      <c r="D96" s="13">
        <v>10</v>
      </c>
      <c r="E96" s="9">
        <v>18</v>
      </c>
      <c r="F96" s="34">
        <f t="shared" si="21"/>
        <v>15</v>
      </c>
      <c r="G96" s="8">
        <v>6</v>
      </c>
      <c r="H96" s="10">
        <v>3</v>
      </c>
      <c r="I96" s="8">
        <v>5</v>
      </c>
      <c r="J96" s="8">
        <v>1</v>
      </c>
      <c r="K96" s="11">
        <f t="shared" si="22"/>
        <v>93.333333333333343</v>
      </c>
      <c r="L96" s="11">
        <f t="shared" si="24"/>
        <v>60</v>
      </c>
      <c r="M96" s="11">
        <f t="shared" si="25"/>
        <v>65.86666666666666</v>
      </c>
      <c r="N96" s="11">
        <f t="shared" si="26"/>
        <v>3.9333333333333331</v>
      </c>
      <c r="O96" s="11">
        <f t="shared" si="23"/>
        <v>56</v>
      </c>
    </row>
    <row r="97" spans="1:15" s="7" customFormat="1" ht="15.75" customHeight="1">
      <c r="A97" s="12"/>
      <c r="B97" s="13"/>
      <c r="C97" s="13"/>
      <c r="D97" s="13"/>
      <c r="E97" s="13">
        <f t="shared" ref="E97:J97" si="32">SUM(E91:E96)</f>
        <v>99</v>
      </c>
      <c r="F97" s="13">
        <f t="shared" si="32"/>
        <v>92</v>
      </c>
      <c r="G97" s="13">
        <f t="shared" si="32"/>
        <v>10</v>
      </c>
      <c r="H97" s="13">
        <f t="shared" si="32"/>
        <v>24</v>
      </c>
      <c r="I97" s="13">
        <f t="shared" si="32"/>
        <v>44</v>
      </c>
      <c r="J97" s="13">
        <f t="shared" si="32"/>
        <v>14</v>
      </c>
      <c r="K97" s="14">
        <f t="shared" si="22"/>
        <v>84.782608695652172</v>
      </c>
      <c r="L97" s="14">
        <f t="shared" si="24"/>
        <v>36.95652173913043</v>
      </c>
      <c r="M97" s="14">
        <f t="shared" si="25"/>
        <v>47.217391304347828</v>
      </c>
      <c r="N97" s="14">
        <f t="shared" si="26"/>
        <v>3.3260869565217392</v>
      </c>
      <c r="O97" s="23">
        <f t="shared" si="23"/>
        <v>31.739130434782609</v>
      </c>
    </row>
    <row r="98" spans="1:15" s="6" customFormat="1" ht="15.75" customHeight="1">
      <c r="A98" s="8"/>
      <c r="B98" s="13"/>
      <c r="C98" s="13" t="s">
        <v>14</v>
      </c>
      <c r="D98" s="13" t="s">
        <v>36</v>
      </c>
      <c r="E98" s="9">
        <v>18</v>
      </c>
      <c r="F98" s="34">
        <f>G98+H98+I98+J98</f>
        <v>16</v>
      </c>
      <c r="G98" s="8">
        <v>2</v>
      </c>
      <c r="H98" s="10">
        <v>3</v>
      </c>
      <c r="I98" s="8">
        <v>9</v>
      </c>
      <c r="J98" s="8">
        <v>2</v>
      </c>
      <c r="K98" s="11">
        <f t="shared" si="22"/>
        <v>87.5</v>
      </c>
      <c r="L98" s="11">
        <f t="shared" si="24"/>
        <v>31.25</v>
      </c>
      <c r="M98" s="11">
        <f t="shared" si="25"/>
        <v>46.75</v>
      </c>
      <c r="N98" s="11">
        <f t="shared" si="26"/>
        <v>3.3125</v>
      </c>
      <c r="O98" s="11">
        <f t="shared" si="23"/>
        <v>27.5</v>
      </c>
    </row>
    <row r="99" spans="1:15" s="50" customFormat="1" ht="20.25" customHeight="1">
      <c r="A99" s="46"/>
      <c r="B99" s="47"/>
      <c r="C99" s="47"/>
      <c r="D99" s="47"/>
      <c r="E99" s="47">
        <f>E98+E97+E90+E82+E77</f>
        <v>373</v>
      </c>
      <c r="F99" s="47">
        <f t="shared" ref="F99:J99" si="33">F98+F97+F90+F82+F77</f>
        <v>314</v>
      </c>
      <c r="G99" s="47">
        <f t="shared" si="33"/>
        <v>37</v>
      </c>
      <c r="H99" s="47">
        <f t="shared" si="33"/>
        <v>86</v>
      </c>
      <c r="I99" s="47">
        <f t="shared" si="33"/>
        <v>145</v>
      </c>
      <c r="J99" s="47">
        <f t="shared" si="33"/>
        <v>46</v>
      </c>
      <c r="K99" s="48">
        <f t="shared" si="22"/>
        <v>85.350318471337573</v>
      </c>
      <c r="L99" s="48">
        <f t="shared" si="24"/>
        <v>39.171974522292992</v>
      </c>
      <c r="M99" s="48">
        <f t="shared" si="25"/>
        <v>48.280254777070063</v>
      </c>
      <c r="N99" s="48">
        <f t="shared" si="26"/>
        <v>3.3630573248407645</v>
      </c>
      <c r="O99" s="48">
        <f t="shared" si="23"/>
        <v>33.694267515923563</v>
      </c>
    </row>
    <row r="100" spans="1:15" ht="15.75" customHeight="1">
      <c r="A100" s="8"/>
      <c r="B100" s="13" t="s">
        <v>20</v>
      </c>
      <c r="C100" s="13"/>
      <c r="D100" s="13" t="s">
        <v>32</v>
      </c>
      <c r="E100" s="9">
        <v>14</v>
      </c>
      <c r="F100" s="34">
        <f t="shared" si="21"/>
        <v>14</v>
      </c>
      <c r="G100" s="8">
        <v>7</v>
      </c>
      <c r="H100" s="10">
        <v>3</v>
      </c>
      <c r="I100" s="8">
        <v>4</v>
      </c>
      <c r="J100" s="8">
        <v>0</v>
      </c>
      <c r="K100" s="31">
        <f>100/F100*(G100+H100+I100)</f>
        <v>100</v>
      </c>
      <c r="L100" s="31">
        <f t="shared" si="24"/>
        <v>71.428571428571431</v>
      </c>
      <c r="M100" s="31">
        <f t="shared" si="25"/>
        <v>74</v>
      </c>
      <c r="N100" s="31">
        <f t="shared" si="26"/>
        <v>4.2142857142857144</v>
      </c>
      <c r="O100" s="11">
        <f t="shared" si="23"/>
        <v>67.142857142857139</v>
      </c>
    </row>
    <row r="101" spans="1:15" s="6" customFormat="1" ht="15.75" customHeight="1">
      <c r="A101" s="8"/>
      <c r="B101" s="13"/>
      <c r="C101" s="13"/>
      <c r="D101" s="13" t="s">
        <v>27</v>
      </c>
      <c r="E101" s="9">
        <v>14</v>
      </c>
      <c r="F101" s="34">
        <f t="shared" si="21"/>
        <v>13</v>
      </c>
      <c r="G101" s="8">
        <v>6</v>
      </c>
      <c r="H101" s="10">
        <v>4</v>
      </c>
      <c r="I101" s="8">
        <v>3</v>
      </c>
      <c r="J101" s="8">
        <v>0</v>
      </c>
      <c r="K101" s="31">
        <f>100/F101*(G101+H101+I101)</f>
        <v>100</v>
      </c>
      <c r="L101" s="31">
        <f t="shared" si="24"/>
        <v>76.92307692307692</v>
      </c>
      <c r="M101" s="31">
        <f t="shared" si="25"/>
        <v>74.15384615384616</v>
      </c>
      <c r="N101" s="31">
        <f t="shared" si="26"/>
        <v>4.2307692307692308</v>
      </c>
      <c r="O101" s="11">
        <f t="shared" si="23"/>
        <v>70.769230769230774</v>
      </c>
    </row>
    <row r="102" spans="1:15" ht="15.75" customHeight="1">
      <c r="A102" s="8"/>
      <c r="B102" s="13"/>
      <c r="C102" s="13"/>
      <c r="D102" s="13" t="s">
        <v>35</v>
      </c>
      <c r="E102" s="9">
        <v>15</v>
      </c>
      <c r="F102" s="34">
        <f>G102+H102+I102+J102</f>
        <v>13</v>
      </c>
      <c r="G102" s="8">
        <v>0</v>
      </c>
      <c r="H102" s="10">
        <v>5</v>
      </c>
      <c r="I102" s="8">
        <v>7</v>
      </c>
      <c r="J102" s="8">
        <v>1</v>
      </c>
      <c r="K102" s="31">
        <f t="shared" ref="K102:K113" si="34">100/F102*(G102+H102+I102)</f>
        <v>92.307692307692307</v>
      </c>
      <c r="L102" s="31">
        <f t="shared" si="24"/>
        <v>38.46153846153846</v>
      </c>
      <c r="M102" s="31">
        <f t="shared" si="25"/>
        <v>45.230769230769234</v>
      </c>
      <c r="N102" s="31">
        <f t="shared" si="26"/>
        <v>3.3076923076923075</v>
      </c>
      <c r="O102" s="11">
        <f t="shared" si="23"/>
        <v>30.76923076923077</v>
      </c>
    </row>
    <row r="103" spans="1:15" ht="15.75" customHeight="1">
      <c r="A103" s="8"/>
      <c r="B103" s="13"/>
      <c r="C103" s="13"/>
      <c r="D103" s="13" t="s">
        <v>60</v>
      </c>
      <c r="E103" s="9">
        <v>14</v>
      </c>
      <c r="F103" s="34">
        <f>G103+H103+I103+J103</f>
        <v>13</v>
      </c>
      <c r="G103" s="8">
        <v>0</v>
      </c>
      <c r="H103" s="10">
        <v>8</v>
      </c>
      <c r="I103" s="8">
        <v>4</v>
      </c>
      <c r="J103" s="8">
        <v>1</v>
      </c>
      <c r="K103" s="31">
        <f t="shared" si="34"/>
        <v>92.307692307692307</v>
      </c>
      <c r="L103" s="31">
        <f t="shared" si="24"/>
        <v>61.53846153846154</v>
      </c>
      <c r="M103" s="31">
        <f t="shared" si="25"/>
        <v>51.692307692307693</v>
      </c>
      <c r="N103" s="31">
        <f t="shared" si="26"/>
        <v>3.5384615384615383</v>
      </c>
      <c r="O103" s="11">
        <f t="shared" si="23"/>
        <v>49.230769230769234</v>
      </c>
    </row>
    <row r="104" spans="1:15" ht="15.75" customHeight="1">
      <c r="A104" s="8"/>
      <c r="B104" s="13"/>
      <c r="C104" s="13"/>
      <c r="D104" s="13" t="s">
        <v>33</v>
      </c>
      <c r="E104" s="9">
        <v>17</v>
      </c>
      <c r="F104" s="34">
        <f t="shared" si="21"/>
        <v>17</v>
      </c>
      <c r="G104" s="8">
        <v>0</v>
      </c>
      <c r="H104" s="10">
        <v>6</v>
      </c>
      <c r="I104" s="8">
        <v>11</v>
      </c>
      <c r="J104" s="8">
        <v>0</v>
      </c>
      <c r="K104" s="31">
        <f t="shared" si="34"/>
        <v>100</v>
      </c>
      <c r="L104" s="31">
        <f t="shared" si="24"/>
        <v>35.294117647058826</v>
      </c>
      <c r="M104" s="31">
        <f t="shared" si="25"/>
        <v>45.882352941176471</v>
      </c>
      <c r="N104" s="31">
        <f t="shared" si="26"/>
        <v>3.3529411764705883</v>
      </c>
      <c r="O104" s="11">
        <f t="shared" si="23"/>
        <v>28.235294117647058</v>
      </c>
    </row>
    <row r="105" spans="1:15" ht="15.75" customHeight="1">
      <c r="A105" s="8"/>
      <c r="B105" s="13"/>
      <c r="C105" s="13"/>
      <c r="D105" s="13" t="s">
        <v>36</v>
      </c>
      <c r="E105" s="9">
        <v>17</v>
      </c>
      <c r="F105" s="34">
        <f t="shared" si="21"/>
        <v>17</v>
      </c>
      <c r="G105" s="8">
        <v>0</v>
      </c>
      <c r="H105" s="10">
        <v>8</v>
      </c>
      <c r="I105" s="8">
        <v>9</v>
      </c>
      <c r="J105" s="8">
        <v>0</v>
      </c>
      <c r="K105" s="31">
        <f t="shared" si="34"/>
        <v>100</v>
      </c>
      <c r="L105" s="31">
        <f t="shared" si="24"/>
        <v>47.058823529411768</v>
      </c>
      <c r="M105" s="31">
        <f t="shared" si="25"/>
        <v>49.176470588235297</v>
      </c>
      <c r="N105" s="31">
        <f t="shared" si="26"/>
        <v>3.4705882352941178</v>
      </c>
      <c r="O105" s="11">
        <f t="shared" si="23"/>
        <v>37.647058823529413</v>
      </c>
    </row>
    <row r="106" spans="1:15" ht="15.75" customHeight="1">
      <c r="A106" s="8"/>
      <c r="B106" s="13"/>
      <c r="C106" s="13"/>
      <c r="D106" s="13" t="s">
        <v>30</v>
      </c>
      <c r="E106" s="9">
        <v>16</v>
      </c>
      <c r="F106" s="34">
        <f t="shared" si="21"/>
        <v>14</v>
      </c>
      <c r="G106" s="8">
        <v>0</v>
      </c>
      <c r="H106" s="10">
        <v>6</v>
      </c>
      <c r="I106" s="8">
        <v>8</v>
      </c>
      <c r="J106" s="8">
        <v>0</v>
      </c>
      <c r="K106" s="31">
        <f t="shared" si="34"/>
        <v>100</v>
      </c>
      <c r="L106" s="31">
        <f t="shared" si="24"/>
        <v>42.857142857142861</v>
      </c>
      <c r="M106" s="31">
        <f t="shared" si="25"/>
        <v>48</v>
      </c>
      <c r="N106" s="31">
        <f t="shared" si="26"/>
        <v>3.4285714285714284</v>
      </c>
      <c r="O106" s="11">
        <f t="shared" si="23"/>
        <v>34.285714285714285</v>
      </c>
    </row>
    <row r="107" spans="1:15" ht="15.75" customHeight="1">
      <c r="A107" s="8"/>
      <c r="B107" s="13"/>
      <c r="C107" s="13"/>
      <c r="D107" s="13" t="s">
        <v>25</v>
      </c>
      <c r="E107" s="9">
        <v>16</v>
      </c>
      <c r="F107" s="34">
        <f t="shared" si="21"/>
        <v>15</v>
      </c>
      <c r="G107" s="8">
        <v>1</v>
      </c>
      <c r="H107" s="10">
        <v>5</v>
      </c>
      <c r="I107" s="8">
        <v>9</v>
      </c>
      <c r="J107" s="8">
        <v>0</v>
      </c>
      <c r="K107" s="31">
        <f>100/F107*(G107+H107+I107)</f>
        <v>100</v>
      </c>
      <c r="L107" s="31">
        <f t="shared" si="24"/>
        <v>40</v>
      </c>
      <c r="M107" s="31">
        <f t="shared" si="25"/>
        <v>49.6</v>
      </c>
      <c r="N107" s="31">
        <f t="shared" si="26"/>
        <v>3.4666666666666668</v>
      </c>
      <c r="O107" s="11">
        <f t="shared" si="23"/>
        <v>33.333333333333336</v>
      </c>
    </row>
    <row r="108" spans="1:15" ht="15.75" customHeight="1">
      <c r="A108" s="8"/>
      <c r="B108" s="13"/>
      <c r="C108" s="13"/>
      <c r="D108" s="13" t="s">
        <v>24</v>
      </c>
      <c r="E108" s="9">
        <v>16</v>
      </c>
      <c r="F108" s="34">
        <f t="shared" si="21"/>
        <v>15</v>
      </c>
      <c r="G108" s="8">
        <v>2</v>
      </c>
      <c r="H108" s="10">
        <v>5</v>
      </c>
      <c r="I108" s="8">
        <v>8</v>
      </c>
      <c r="J108" s="8">
        <v>0</v>
      </c>
      <c r="K108" s="31">
        <f t="shared" si="34"/>
        <v>100</v>
      </c>
      <c r="L108" s="31">
        <f t="shared" si="24"/>
        <v>46.666666666666671</v>
      </c>
      <c r="M108" s="31">
        <f t="shared" si="25"/>
        <v>53.866666666666667</v>
      </c>
      <c r="N108" s="31">
        <f t="shared" si="26"/>
        <v>3.6</v>
      </c>
      <c r="O108" s="11">
        <f t="shared" si="23"/>
        <v>40</v>
      </c>
    </row>
    <row r="109" spans="1:15" ht="15.75" customHeight="1">
      <c r="A109" s="8"/>
      <c r="B109" s="13"/>
      <c r="C109" s="13"/>
      <c r="D109" s="13" t="s">
        <v>56</v>
      </c>
      <c r="E109" s="9">
        <v>20</v>
      </c>
      <c r="F109" s="34">
        <f t="shared" si="21"/>
        <v>17</v>
      </c>
      <c r="G109" s="8">
        <v>4</v>
      </c>
      <c r="H109" s="10">
        <v>7</v>
      </c>
      <c r="I109" s="8">
        <v>6</v>
      </c>
      <c r="J109" s="8">
        <v>0</v>
      </c>
      <c r="K109" s="31">
        <f t="shared" si="34"/>
        <v>100</v>
      </c>
      <c r="L109" s="31">
        <f t="shared" si="24"/>
        <v>64.705882352941188</v>
      </c>
      <c r="M109" s="31">
        <f t="shared" si="25"/>
        <v>62.588235294117645</v>
      </c>
      <c r="N109" s="31">
        <f t="shared" si="26"/>
        <v>3.8823529411764706</v>
      </c>
      <c r="O109" s="11">
        <f t="shared" si="23"/>
        <v>56.470588235294116</v>
      </c>
    </row>
    <row r="110" spans="1:15" ht="15.75" customHeight="1">
      <c r="A110" s="8"/>
      <c r="B110" s="13"/>
      <c r="C110" s="13"/>
      <c r="D110" s="13" t="s">
        <v>58</v>
      </c>
      <c r="E110" s="9">
        <v>15</v>
      </c>
      <c r="F110" s="34">
        <f t="shared" si="21"/>
        <v>15</v>
      </c>
      <c r="G110" s="8">
        <v>0</v>
      </c>
      <c r="H110" s="10">
        <v>3</v>
      </c>
      <c r="I110" s="8">
        <v>12</v>
      </c>
      <c r="J110" s="8">
        <v>0</v>
      </c>
      <c r="K110" s="31">
        <f t="shared" si="34"/>
        <v>100</v>
      </c>
      <c r="L110" s="31">
        <f t="shared" si="24"/>
        <v>20</v>
      </c>
      <c r="M110" s="31">
        <f t="shared" si="25"/>
        <v>41.6</v>
      </c>
      <c r="N110" s="31">
        <f t="shared" si="26"/>
        <v>3.2</v>
      </c>
      <c r="O110" s="11">
        <f t="shared" si="23"/>
        <v>16</v>
      </c>
    </row>
    <row r="111" spans="1:15" ht="15.75" customHeight="1">
      <c r="A111" s="8"/>
      <c r="B111" s="13"/>
      <c r="C111" s="13"/>
      <c r="D111" s="13">
        <v>10</v>
      </c>
      <c r="E111" s="9">
        <v>18</v>
      </c>
      <c r="F111" s="34">
        <f t="shared" si="21"/>
        <v>15</v>
      </c>
      <c r="G111" s="8">
        <v>5</v>
      </c>
      <c r="H111" s="10">
        <v>6</v>
      </c>
      <c r="I111" s="8">
        <v>4</v>
      </c>
      <c r="J111" s="8">
        <v>0</v>
      </c>
      <c r="K111" s="31">
        <f t="shared" si="34"/>
        <v>100</v>
      </c>
      <c r="L111" s="31">
        <f t="shared" si="24"/>
        <v>73.333333333333343</v>
      </c>
      <c r="M111" s="31">
        <f t="shared" si="25"/>
        <v>68.533333333333331</v>
      </c>
      <c r="N111" s="31">
        <f t="shared" si="26"/>
        <v>4.0666666666666664</v>
      </c>
      <c r="O111" s="11">
        <f t="shared" si="23"/>
        <v>65.333333333333329</v>
      </c>
    </row>
    <row r="112" spans="1:15" ht="15.75" customHeight="1">
      <c r="A112" s="8"/>
      <c r="B112" s="13"/>
      <c r="C112" s="13"/>
      <c r="D112" s="13">
        <v>11</v>
      </c>
      <c r="E112" s="9">
        <v>16</v>
      </c>
      <c r="F112" s="34">
        <f t="shared" si="21"/>
        <v>16</v>
      </c>
      <c r="G112" s="8">
        <v>3</v>
      </c>
      <c r="H112" s="10">
        <v>6</v>
      </c>
      <c r="I112" s="8">
        <v>7</v>
      </c>
      <c r="J112" s="8">
        <v>0</v>
      </c>
      <c r="K112" s="31">
        <f t="shared" si="34"/>
        <v>100</v>
      </c>
      <c r="L112" s="31">
        <f t="shared" si="24"/>
        <v>56.25</v>
      </c>
      <c r="M112" s="31">
        <f t="shared" si="25"/>
        <v>58.5</v>
      </c>
      <c r="N112" s="31">
        <f t="shared" si="26"/>
        <v>3.75</v>
      </c>
      <c r="O112" s="11">
        <f t="shared" si="23"/>
        <v>48.75</v>
      </c>
    </row>
    <row r="113" spans="1:15" s="50" customFormat="1" ht="20.25" customHeight="1">
      <c r="A113" s="46"/>
      <c r="B113" s="47"/>
      <c r="C113" s="47"/>
      <c r="D113" s="47"/>
      <c r="E113" s="47">
        <f>SUM(E100:E112)</f>
        <v>208</v>
      </c>
      <c r="F113" s="47">
        <f>SUM(F100:F112)</f>
        <v>194</v>
      </c>
      <c r="G113" s="47">
        <f t="shared" ref="G113:J113" si="35">SUM(G100:G112)</f>
        <v>28</v>
      </c>
      <c r="H113" s="47">
        <f t="shared" si="35"/>
        <v>72</v>
      </c>
      <c r="I113" s="47">
        <f t="shared" si="35"/>
        <v>92</v>
      </c>
      <c r="J113" s="47">
        <f t="shared" si="35"/>
        <v>2</v>
      </c>
      <c r="K113" s="48">
        <f t="shared" si="34"/>
        <v>98.969072164948443</v>
      </c>
      <c r="L113" s="48">
        <f t="shared" si="24"/>
        <v>51.546391752577314</v>
      </c>
      <c r="M113" s="48">
        <f t="shared" si="25"/>
        <v>55.422680412371136</v>
      </c>
      <c r="N113" s="48">
        <f t="shared" si="26"/>
        <v>3.6494845360824741</v>
      </c>
      <c r="O113" s="48">
        <f t="shared" si="23"/>
        <v>44.123711340206185</v>
      </c>
    </row>
    <row r="114" spans="1:15" s="16" customFormat="1" ht="15.75" customHeight="1">
      <c r="A114" s="8"/>
      <c r="B114" s="13" t="s">
        <v>53</v>
      </c>
      <c r="C114" s="13" t="s">
        <v>54</v>
      </c>
      <c r="D114" s="13" t="s">
        <v>33</v>
      </c>
      <c r="E114" s="9">
        <v>17</v>
      </c>
      <c r="F114" s="34">
        <f t="shared" si="21"/>
        <v>16</v>
      </c>
      <c r="G114" s="8">
        <v>2</v>
      </c>
      <c r="H114" s="10">
        <v>9</v>
      </c>
      <c r="I114" s="8">
        <v>5</v>
      </c>
      <c r="J114" s="8">
        <v>0</v>
      </c>
      <c r="K114" s="11">
        <f t="shared" si="22"/>
        <v>100</v>
      </c>
      <c r="L114" s="11">
        <f t="shared" si="24"/>
        <v>68.75</v>
      </c>
      <c r="M114" s="11">
        <f t="shared" si="25"/>
        <v>59.75</v>
      </c>
      <c r="N114" s="11">
        <f t="shared" si="26"/>
        <v>3.8125</v>
      </c>
      <c r="O114" s="11">
        <f t="shared" si="23"/>
        <v>57.5</v>
      </c>
    </row>
    <row r="115" spans="1:15" s="16" customFormat="1" ht="15.75" customHeight="1">
      <c r="A115" s="8"/>
      <c r="B115" s="13"/>
      <c r="C115" s="13"/>
      <c r="D115" s="13" t="s">
        <v>36</v>
      </c>
      <c r="E115" s="9">
        <v>17</v>
      </c>
      <c r="F115" s="34">
        <f t="shared" si="21"/>
        <v>14</v>
      </c>
      <c r="G115" s="8">
        <v>1</v>
      </c>
      <c r="H115" s="10">
        <v>9</v>
      </c>
      <c r="I115" s="8">
        <v>4</v>
      </c>
      <c r="J115" s="8">
        <v>0</v>
      </c>
      <c r="K115" s="11">
        <f t="shared" si="22"/>
        <v>100</v>
      </c>
      <c r="L115" s="11">
        <f t="shared" si="24"/>
        <v>71.428571428571431</v>
      </c>
      <c r="M115" s="11">
        <f t="shared" si="25"/>
        <v>58.571428571428569</v>
      </c>
      <c r="N115" s="11">
        <f t="shared" si="26"/>
        <v>3.7857142857142856</v>
      </c>
      <c r="O115" s="11">
        <f t="shared" si="23"/>
        <v>58.571428571428569</v>
      </c>
    </row>
    <row r="116" spans="1:15" s="16" customFormat="1" ht="15.75" customHeight="1">
      <c r="A116" s="8"/>
      <c r="B116" s="13"/>
      <c r="C116" s="13"/>
      <c r="D116" s="13" t="s">
        <v>30</v>
      </c>
      <c r="E116" s="9">
        <v>17</v>
      </c>
      <c r="F116" s="34">
        <f t="shared" si="21"/>
        <v>13</v>
      </c>
      <c r="G116" s="8">
        <v>0</v>
      </c>
      <c r="H116" s="10">
        <v>5</v>
      </c>
      <c r="I116" s="8">
        <v>8</v>
      </c>
      <c r="J116" s="8">
        <v>0</v>
      </c>
      <c r="K116" s="11">
        <f t="shared" si="22"/>
        <v>100</v>
      </c>
      <c r="L116" s="11">
        <f t="shared" si="24"/>
        <v>38.46153846153846</v>
      </c>
      <c r="M116" s="11">
        <f t="shared" si="25"/>
        <v>46.769230769230766</v>
      </c>
      <c r="N116" s="11">
        <f t="shared" si="26"/>
        <v>3.3846153846153846</v>
      </c>
      <c r="O116" s="11">
        <f t="shared" si="23"/>
        <v>30.76923076923077</v>
      </c>
    </row>
    <row r="117" spans="1:15" s="16" customFormat="1" ht="15.75" customHeight="1">
      <c r="A117" s="8"/>
      <c r="B117" s="13"/>
      <c r="C117" s="13"/>
      <c r="D117" s="13" t="s">
        <v>25</v>
      </c>
      <c r="E117" s="9">
        <v>16</v>
      </c>
      <c r="F117" s="34">
        <f t="shared" si="21"/>
        <v>16</v>
      </c>
      <c r="G117" s="8">
        <v>4</v>
      </c>
      <c r="H117" s="10">
        <v>8</v>
      </c>
      <c r="I117" s="8">
        <v>4</v>
      </c>
      <c r="J117" s="8">
        <v>0</v>
      </c>
      <c r="K117" s="11">
        <f t="shared" si="22"/>
        <v>100</v>
      </c>
      <c r="L117" s="11">
        <f t="shared" si="24"/>
        <v>75</v>
      </c>
      <c r="M117" s="11">
        <f t="shared" si="25"/>
        <v>66</v>
      </c>
      <c r="N117" s="11">
        <f t="shared" si="26"/>
        <v>4</v>
      </c>
      <c r="O117" s="11">
        <f t="shared" si="23"/>
        <v>65</v>
      </c>
    </row>
    <row r="118" spans="1:15" s="16" customFormat="1" ht="15.75" customHeight="1">
      <c r="A118" s="8"/>
      <c r="B118" s="13"/>
      <c r="C118" s="13"/>
      <c r="D118" s="13" t="s">
        <v>24</v>
      </c>
      <c r="E118" s="9">
        <v>16</v>
      </c>
      <c r="F118" s="34">
        <f t="shared" si="21"/>
        <v>13</v>
      </c>
      <c r="G118" s="8">
        <v>1</v>
      </c>
      <c r="H118" s="10">
        <v>5</v>
      </c>
      <c r="I118" s="8">
        <v>6</v>
      </c>
      <c r="J118" s="8">
        <v>1</v>
      </c>
      <c r="K118" s="11">
        <f t="shared" si="22"/>
        <v>92.307692307692307</v>
      </c>
      <c r="L118" s="11">
        <f t="shared" si="24"/>
        <v>46.153846153846153</v>
      </c>
      <c r="M118" s="11">
        <f t="shared" si="25"/>
        <v>50.153846153846153</v>
      </c>
      <c r="N118" s="11">
        <f t="shared" si="26"/>
        <v>3.4615384615384617</v>
      </c>
      <c r="O118" s="11">
        <f t="shared" si="23"/>
        <v>38.46153846153846</v>
      </c>
    </row>
    <row r="119" spans="1:15" s="16" customFormat="1" ht="15.75" customHeight="1">
      <c r="A119" s="8"/>
      <c r="B119" s="13"/>
      <c r="C119" s="13"/>
      <c r="D119" s="13" t="s">
        <v>56</v>
      </c>
      <c r="E119" s="9">
        <v>20</v>
      </c>
      <c r="F119" s="34">
        <f t="shared" si="21"/>
        <v>19</v>
      </c>
      <c r="G119" s="8">
        <v>10</v>
      </c>
      <c r="H119" s="10">
        <v>3</v>
      </c>
      <c r="I119" s="8">
        <v>6</v>
      </c>
      <c r="J119" s="8">
        <v>0</v>
      </c>
      <c r="K119" s="11">
        <f t="shared" si="22"/>
        <v>100</v>
      </c>
      <c r="L119" s="11">
        <f t="shared" si="24"/>
        <v>68.421052631578959</v>
      </c>
      <c r="M119" s="11">
        <f t="shared" si="25"/>
        <v>74.10526315789474</v>
      </c>
      <c r="N119" s="11">
        <f t="shared" si="26"/>
        <v>4.2105263157894735</v>
      </c>
      <c r="O119" s="11">
        <f t="shared" si="23"/>
        <v>65.263157894736835</v>
      </c>
    </row>
    <row r="120" spans="1:15" s="16" customFormat="1" ht="15.75" customHeight="1">
      <c r="A120" s="8"/>
      <c r="B120" s="13"/>
      <c r="C120" s="13"/>
      <c r="D120" s="13" t="s">
        <v>58</v>
      </c>
      <c r="E120" s="9">
        <v>15</v>
      </c>
      <c r="F120" s="34">
        <f t="shared" si="21"/>
        <v>13</v>
      </c>
      <c r="G120" s="8">
        <v>0</v>
      </c>
      <c r="H120" s="10">
        <v>1</v>
      </c>
      <c r="I120" s="8">
        <v>10</v>
      </c>
      <c r="J120" s="8">
        <v>2</v>
      </c>
      <c r="K120" s="11">
        <f t="shared" si="22"/>
        <v>84.615384615384613</v>
      </c>
      <c r="L120" s="11">
        <f t="shared" si="24"/>
        <v>7.6923076923076925</v>
      </c>
      <c r="M120" s="11">
        <f t="shared" si="25"/>
        <v>35.07692307692308</v>
      </c>
      <c r="N120" s="11">
        <f t="shared" si="26"/>
        <v>2.9230769230769229</v>
      </c>
      <c r="O120" s="11">
        <f t="shared" si="23"/>
        <v>6.1538461538461542</v>
      </c>
    </row>
    <row r="121" spans="1:15" s="16" customFormat="1" ht="15.75" customHeight="1">
      <c r="A121" s="8"/>
      <c r="B121" s="13"/>
      <c r="C121" s="13"/>
      <c r="D121" s="13">
        <v>10</v>
      </c>
      <c r="E121" s="9">
        <v>18</v>
      </c>
      <c r="F121" s="34">
        <f t="shared" si="21"/>
        <v>17</v>
      </c>
      <c r="G121" s="8">
        <v>7</v>
      </c>
      <c r="H121" s="10">
        <v>5</v>
      </c>
      <c r="I121" s="8">
        <v>5</v>
      </c>
      <c r="J121" s="8">
        <v>0</v>
      </c>
      <c r="K121" s="11">
        <f t="shared" si="22"/>
        <v>100</v>
      </c>
      <c r="L121" s="11">
        <f t="shared" si="24"/>
        <v>70.588235294117652</v>
      </c>
      <c r="M121" s="11">
        <f t="shared" si="25"/>
        <v>70.588235294117652</v>
      </c>
      <c r="N121" s="11">
        <f t="shared" si="26"/>
        <v>4.117647058823529</v>
      </c>
      <c r="O121" s="11">
        <f t="shared" si="23"/>
        <v>64.705882352941174</v>
      </c>
    </row>
    <row r="122" spans="1:15" s="16" customFormat="1" ht="15.75" customHeight="1">
      <c r="A122" s="8"/>
      <c r="B122" s="13"/>
      <c r="C122" s="13"/>
      <c r="D122" s="13">
        <v>11</v>
      </c>
      <c r="E122" s="9">
        <v>16</v>
      </c>
      <c r="F122" s="34">
        <f t="shared" si="21"/>
        <v>14</v>
      </c>
      <c r="G122" s="8">
        <v>8</v>
      </c>
      <c r="H122" s="10">
        <v>4</v>
      </c>
      <c r="I122" s="8">
        <v>2</v>
      </c>
      <c r="J122" s="8">
        <v>0</v>
      </c>
      <c r="K122" s="11">
        <f t="shared" si="22"/>
        <v>100</v>
      </c>
      <c r="L122" s="11">
        <f t="shared" si="24"/>
        <v>85.714285714285722</v>
      </c>
      <c r="M122" s="11">
        <f t="shared" si="25"/>
        <v>80.571428571428569</v>
      </c>
      <c r="N122" s="11">
        <f t="shared" si="26"/>
        <v>4.4285714285714288</v>
      </c>
      <c r="O122" s="11">
        <f t="shared" si="23"/>
        <v>80</v>
      </c>
    </row>
    <row r="123" spans="1:15" s="49" customFormat="1" ht="19.5" customHeight="1">
      <c r="A123" s="46"/>
      <c r="B123" s="47"/>
      <c r="C123" s="47"/>
      <c r="D123" s="47"/>
      <c r="E123" s="47">
        <f>SUM(E114:E122)</f>
        <v>152</v>
      </c>
      <c r="F123" s="47">
        <f>SUM(F114:F122)</f>
        <v>135</v>
      </c>
      <c r="G123" s="47">
        <f t="shared" ref="G123:J123" si="36">SUM(G114:G122)</f>
        <v>33</v>
      </c>
      <c r="H123" s="47">
        <f t="shared" si="36"/>
        <v>49</v>
      </c>
      <c r="I123" s="47">
        <f t="shared" si="36"/>
        <v>50</v>
      </c>
      <c r="J123" s="47">
        <f t="shared" si="36"/>
        <v>3</v>
      </c>
      <c r="K123" s="48">
        <f t="shared" si="22"/>
        <v>97.777777777777771</v>
      </c>
      <c r="L123" s="48">
        <f t="shared" si="24"/>
        <v>60.74074074074074</v>
      </c>
      <c r="M123" s="48">
        <f t="shared" si="25"/>
        <v>61.36296296296296</v>
      </c>
      <c r="N123" s="48">
        <f t="shared" si="26"/>
        <v>3.8296296296296295</v>
      </c>
      <c r="O123" s="48">
        <f t="shared" si="23"/>
        <v>53.481481481481481</v>
      </c>
    </row>
    <row r="124" spans="1:15" ht="15.75" customHeight="1">
      <c r="A124" s="8"/>
      <c r="B124" s="13" t="s">
        <v>45</v>
      </c>
      <c r="C124" s="13" t="s">
        <v>46</v>
      </c>
      <c r="D124" s="13" t="s">
        <v>23</v>
      </c>
      <c r="E124" s="9">
        <v>20</v>
      </c>
      <c r="F124" s="34">
        <f t="shared" si="21"/>
        <v>17</v>
      </c>
      <c r="G124" s="8">
        <v>0</v>
      </c>
      <c r="H124" s="10">
        <v>5</v>
      </c>
      <c r="I124" s="8">
        <v>12</v>
      </c>
      <c r="J124" s="8">
        <v>0</v>
      </c>
      <c r="K124" s="11">
        <f t="shared" si="22"/>
        <v>100</v>
      </c>
      <c r="L124" s="11">
        <f t="shared" si="24"/>
        <v>29.411764705882355</v>
      </c>
      <c r="M124" s="11">
        <f t="shared" si="25"/>
        <v>44.235294117647058</v>
      </c>
      <c r="N124" s="11">
        <f t="shared" si="26"/>
        <v>3.2941176470588234</v>
      </c>
      <c r="O124" s="11">
        <f t="shared" si="23"/>
        <v>23.529411764705884</v>
      </c>
    </row>
    <row r="125" spans="1:15" ht="15.75" customHeight="1">
      <c r="A125" s="8"/>
      <c r="B125" s="13"/>
      <c r="C125" s="13"/>
      <c r="D125" s="13" t="s">
        <v>22</v>
      </c>
      <c r="E125" s="9">
        <v>19</v>
      </c>
      <c r="F125" s="34">
        <f t="shared" si="21"/>
        <v>18</v>
      </c>
      <c r="G125" s="8">
        <v>1</v>
      </c>
      <c r="H125" s="10">
        <v>6</v>
      </c>
      <c r="I125" s="8">
        <v>11</v>
      </c>
      <c r="J125" s="8">
        <v>0</v>
      </c>
      <c r="K125" s="11">
        <f t="shared" si="22"/>
        <v>100</v>
      </c>
      <c r="L125" s="11">
        <f t="shared" si="24"/>
        <v>38.888888888888886</v>
      </c>
      <c r="M125" s="11">
        <f t="shared" si="25"/>
        <v>48.888888888888886</v>
      </c>
      <c r="N125" s="11">
        <f t="shared" si="26"/>
        <v>3.4444444444444446</v>
      </c>
      <c r="O125" s="11">
        <f t="shared" si="23"/>
        <v>32.222222222222221</v>
      </c>
    </row>
    <row r="126" spans="1:15" ht="15.75" customHeight="1">
      <c r="A126" s="8"/>
      <c r="B126" s="13"/>
      <c r="C126" s="13"/>
      <c r="D126" s="13" t="s">
        <v>40</v>
      </c>
      <c r="E126" s="9">
        <v>16</v>
      </c>
      <c r="F126" s="34">
        <f t="shared" si="21"/>
        <v>14</v>
      </c>
      <c r="G126" s="8">
        <v>0</v>
      </c>
      <c r="H126" s="10">
        <v>8</v>
      </c>
      <c r="I126" s="8">
        <v>6</v>
      </c>
      <c r="J126" s="8">
        <v>0</v>
      </c>
      <c r="K126" s="11">
        <f t="shared" si="22"/>
        <v>100</v>
      </c>
      <c r="L126" s="11">
        <f t="shared" si="24"/>
        <v>57.142857142857146</v>
      </c>
      <c r="M126" s="11">
        <f t="shared" si="25"/>
        <v>52</v>
      </c>
      <c r="N126" s="11">
        <f t="shared" si="26"/>
        <v>3.5714285714285716</v>
      </c>
      <c r="O126" s="11">
        <f t="shared" si="23"/>
        <v>45.714285714285715</v>
      </c>
    </row>
    <row r="127" spans="1:15" ht="15.75" customHeight="1">
      <c r="A127" s="8"/>
      <c r="B127" s="13"/>
      <c r="C127" s="13"/>
      <c r="D127" s="13" t="s">
        <v>33</v>
      </c>
      <c r="E127" s="9">
        <v>17</v>
      </c>
      <c r="F127" s="34">
        <f t="shared" si="21"/>
        <v>17</v>
      </c>
      <c r="G127" s="8">
        <v>0</v>
      </c>
      <c r="H127" s="10">
        <v>6</v>
      </c>
      <c r="I127" s="8">
        <v>11</v>
      </c>
      <c r="J127" s="8">
        <v>0</v>
      </c>
      <c r="K127" s="11">
        <f t="shared" si="22"/>
        <v>100</v>
      </c>
      <c r="L127" s="11">
        <f t="shared" si="24"/>
        <v>35.294117647058826</v>
      </c>
      <c r="M127" s="11">
        <f t="shared" si="25"/>
        <v>45.882352941176471</v>
      </c>
      <c r="N127" s="11">
        <f t="shared" si="26"/>
        <v>3.3529411764705883</v>
      </c>
      <c r="O127" s="11">
        <f t="shared" si="23"/>
        <v>28.235294117647058</v>
      </c>
    </row>
    <row r="128" spans="1:15" ht="15.75" customHeight="1">
      <c r="A128" s="8"/>
      <c r="B128" s="13"/>
      <c r="C128" s="13"/>
      <c r="D128" s="13" t="s">
        <v>36</v>
      </c>
      <c r="E128" s="9">
        <v>17</v>
      </c>
      <c r="F128" s="34">
        <f t="shared" si="21"/>
        <v>17</v>
      </c>
      <c r="G128" s="8">
        <v>0</v>
      </c>
      <c r="H128" s="10">
        <v>4</v>
      </c>
      <c r="I128" s="8">
        <v>13</v>
      </c>
      <c r="J128" s="8">
        <v>0</v>
      </c>
      <c r="K128" s="11">
        <f t="shared" si="22"/>
        <v>100</v>
      </c>
      <c r="L128" s="11">
        <f t="shared" si="24"/>
        <v>23.529411764705884</v>
      </c>
      <c r="M128" s="11">
        <f t="shared" si="25"/>
        <v>42.588235294117645</v>
      </c>
      <c r="N128" s="11">
        <f t="shared" si="26"/>
        <v>3.2352941176470589</v>
      </c>
      <c r="O128" s="11">
        <f t="shared" si="23"/>
        <v>18.823529411764707</v>
      </c>
    </row>
    <row r="129" spans="1:15" ht="15.75" customHeight="1">
      <c r="A129" s="8"/>
      <c r="B129" s="13"/>
      <c r="C129" s="13"/>
      <c r="D129" s="13" t="s">
        <v>25</v>
      </c>
      <c r="E129" s="9">
        <v>16</v>
      </c>
      <c r="F129" s="34">
        <f t="shared" si="21"/>
        <v>14</v>
      </c>
      <c r="G129" s="8">
        <v>0</v>
      </c>
      <c r="H129" s="10">
        <v>3</v>
      </c>
      <c r="I129" s="8">
        <v>11</v>
      </c>
      <c r="J129" s="8">
        <v>0</v>
      </c>
      <c r="K129" s="11">
        <f t="shared" si="22"/>
        <v>100</v>
      </c>
      <c r="L129" s="11">
        <f t="shared" si="24"/>
        <v>21.428571428571431</v>
      </c>
      <c r="M129" s="11">
        <f t="shared" si="25"/>
        <v>42</v>
      </c>
      <c r="N129" s="11">
        <f t="shared" si="26"/>
        <v>3.2142857142857144</v>
      </c>
      <c r="O129" s="11">
        <f t="shared" si="23"/>
        <v>17.142857142857142</v>
      </c>
    </row>
    <row r="130" spans="1:15" ht="15.75" customHeight="1">
      <c r="A130" s="8"/>
      <c r="B130" s="13"/>
      <c r="C130" s="13"/>
      <c r="D130" s="13" t="s">
        <v>24</v>
      </c>
      <c r="E130" s="9">
        <v>17</v>
      </c>
      <c r="F130" s="34">
        <f t="shared" si="21"/>
        <v>14</v>
      </c>
      <c r="G130" s="8">
        <v>0</v>
      </c>
      <c r="H130" s="10">
        <v>4</v>
      </c>
      <c r="I130" s="8">
        <v>6</v>
      </c>
      <c r="J130" s="8">
        <v>4</v>
      </c>
      <c r="K130" s="11">
        <f t="shared" si="22"/>
        <v>71.428571428571431</v>
      </c>
      <c r="L130" s="11">
        <f t="shared" si="24"/>
        <v>28.571428571428573</v>
      </c>
      <c r="M130" s="11">
        <f t="shared" si="25"/>
        <v>38.285714285714285</v>
      </c>
      <c r="N130" s="11">
        <f t="shared" si="26"/>
        <v>3</v>
      </c>
      <c r="O130" s="11">
        <f t="shared" si="23"/>
        <v>22.857142857142858</v>
      </c>
    </row>
    <row r="131" spans="1:15" ht="15.75" customHeight="1">
      <c r="A131" s="8"/>
      <c r="B131" s="13"/>
      <c r="C131" s="13"/>
      <c r="D131" s="13" t="s">
        <v>56</v>
      </c>
      <c r="E131" s="9">
        <v>20</v>
      </c>
      <c r="F131" s="34">
        <f t="shared" si="21"/>
        <v>20</v>
      </c>
      <c r="G131" s="8">
        <v>0</v>
      </c>
      <c r="H131" s="10">
        <v>10</v>
      </c>
      <c r="I131" s="8">
        <v>10</v>
      </c>
      <c r="J131" s="8">
        <v>0</v>
      </c>
      <c r="K131" s="11">
        <f t="shared" si="22"/>
        <v>100</v>
      </c>
      <c r="L131" s="11">
        <f t="shared" si="24"/>
        <v>50</v>
      </c>
      <c r="M131" s="11">
        <f t="shared" si="25"/>
        <v>50</v>
      </c>
      <c r="N131" s="11">
        <f t="shared" si="26"/>
        <v>3.5</v>
      </c>
      <c r="O131" s="11">
        <f t="shared" si="23"/>
        <v>40</v>
      </c>
    </row>
    <row r="132" spans="1:15" s="6" customFormat="1" ht="15.75" customHeight="1">
      <c r="A132" s="30"/>
      <c r="B132" s="13"/>
      <c r="C132" s="13"/>
      <c r="D132" s="13">
        <v>10</v>
      </c>
      <c r="E132" s="9">
        <v>18</v>
      </c>
      <c r="F132" s="34">
        <f t="shared" si="21"/>
        <v>16</v>
      </c>
      <c r="G132" s="9">
        <v>0</v>
      </c>
      <c r="H132" s="9">
        <v>9</v>
      </c>
      <c r="I132" s="9">
        <v>7</v>
      </c>
      <c r="J132" s="9">
        <v>0</v>
      </c>
      <c r="K132" s="31">
        <f t="shared" si="22"/>
        <v>100</v>
      </c>
      <c r="L132" s="31">
        <f t="shared" si="24"/>
        <v>56.25</v>
      </c>
      <c r="M132" s="31">
        <f t="shared" si="25"/>
        <v>51.75</v>
      </c>
      <c r="N132" s="31">
        <f t="shared" si="26"/>
        <v>3.5625</v>
      </c>
      <c r="O132" s="11">
        <f t="shared" si="23"/>
        <v>45</v>
      </c>
    </row>
    <row r="133" spans="1:15" ht="15.75" customHeight="1">
      <c r="A133" s="30"/>
      <c r="B133" s="13"/>
      <c r="C133" s="13"/>
      <c r="D133" s="13">
        <v>11</v>
      </c>
      <c r="E133" s="9">
        <v>16</v>
      </c>
      <c r="F133" s="34">
        <f t="shared" si="21"/>
        <v>16</v>
      </c>
      <c r="G133" s="9">
        <v>0</v>
      </c>
      <c r="H133" s="9">
        <v>9</v>
      </c>
      <c r="I133" s="9">
        <v>7</v>
      </c>
      <c r="J133" s="9">
        <v>0</v>
      </c>
      <c r="K133" s="31">
        <f t="shared" si="22"/>
        <v>100</v>
      </c>
      <c r="L133" s="31">
        <f t="shared" si="24"/>
        <v>56.25</v>
      </c>
      <c r="M133" s="31">
        <f t="shared" si="25"/>
        <v>51.75</v>
      </c>
      <c r="N133" s="31">
        <f t="shared" si="26"/>
        <v>3.5625</v>
      </c>
      <c r="O133" s="11">
        <f t="shared" si="23"/>
        <v>45</v>
      </c>
    </row>
    <row r="134" spans="1:15" s="39" customFormat="1" ht="15.75" customHeight="1">
      <c r="A134" s="12"/>
      <c r="B134" s="13"/>
      <c r="C134" s="13"/>
      <c r="D134" s="13"/>
      <c r="E134" s="13">
        <f>SUM(E124:E133)</f>
        <v>176</v>
      </c>
      <c r="F134" s="13">
        <f t="shared" ref="F134:J134" si="37">SUM(F124:F133)</f>
        <v>163</v>
      </c>
      <c r="G134" s="13">
        <f t="shared" si="37"/>
        <v>1</v>
      </c>
      <c r="H134" s="13">
        <f t="shared" si="37"/>
        <v>64</v>
      </c>
      <c r="I134" s="13">
        <f t="shared" si="37"/>
        <v>94</v>
      </c>
      <c r="J134" s="13">
        <f t="shared" si="37"/>
        <v>4</v>
      </c>
      <c r="K134" s="14">
        <f t="shared" si="22"/>
        <v>97.546012269938657</v>
      </c>
      <c r="L134" s="14">
        <f t="shared" si="24"/>
        <v>39.877300613496935</v>
      </c>
      <c r="M134" s="14">
        <f t="shared" si="25"/>
        <v>46.895705521472394</v>
      </c>
      <c r="N134" s="14">
        <f t="shared" si="26"/>
        <v>3.3803680981595092</v>
      </c>
      <c r="O134" s="23">
        <f t="shared" si="23"/>
        <v>32.024539877300612</v>
      </c>
    </row>
    <row r="135" spans="1:15" ht="15.75" customHeight="1">
      <c r="A135" s="8"/>
      <c r="B135" s="13"/>
      <c r="C135" s="13" t="s">
        <v>47</v>
      </c>
      <c r="D135" s="13" t="s">
        <v>29</v>
      </c>
      <c r="E135" s="9">
        <v>15</v>
      </c>
      <c r="F135" s="34">
        <f t="shared" si="21"/>
        <v>14</v>
      </c>
      <c r="G135" s="8">
        <v>2</v>
      </c>
      <c r="H135" s="10">
        <v>3</v>
      </c>
      <c r="I135" s="8">
        <v>8</v>
      </c>
      <c r="J135" s="8">
        <v>1</v>
      </c>
      <c r="K135" s="11">
        <f t="shared" si="22"/>
        <v>92.857142857142861</v>
      </c>
      <c r="L135" s="11">
        <f t="shared" si="24"/>
        <v>35.714285714285715</v>
      </c>
      <c r="M135" s="11">
        <f t="shared" si="25"/>
        <v>49.714285714285715</v>
      </c>
      <c r="N135" s="11">
        <f t="shared" si="26"/>
        <v>3.4285714285714284</v>
      </c>
      <c r="O135" s="11">
        <f t="shared" si="23"/>
        <v>31.428571428571427</v>
      </c>
    </row>
    <row r="136" spans="1:15" ht="15.75" customHeight="1">
      <c r="A136" s="8"/>
      <c r="B136" s="13"/>
      <c r="C136" s="13"/>
      <c r="D136" s="13" t="s">
        <v>26</v>
      </c>
      <c r="E136" s="9">
        <v>14</v>
      </c>
      <c r="F136" s="34">
        <f t="shared" si="21"/>
        <v>14</v>
      </c>
      <c r="G136" s="8">
        <v>3</v>
      </c>
      <c r="H136" s="10">
        <v>7</v>
      </c>
      <c r="I136" s="8">
        <v>4</v>
      </c>
      <c r="J136" s="8">
        <v>0</v>
      </c>
      <c r="K136" s="11">
        <f t="shared" si="22"/>
        <v>100</v>
      </c>
      <c r="L136" s="11">
        <f t="shared" si="24"/>
        <v>71.428571428571431</v>
      </c>
      <c r="M136" s="11">
        <f t="shared" si="25"/>
        <v>63.714285714285715</v>
      </c>
      <c r="N136" s="11">
        <f t="shared" si="26"/>
        <v>3.9285714285714284</v>
      </c>
      <c r="O136" s="11">
        <f t="shared" si="23"/>
        <v>61.428571428571431</v>
      </c>
    </row>
    <row r="137" spans="1:15" s="6" customFormat="1" ht="15.75" customHeight="1">
      <c r="A137" s="8"/>
      <c r="B137" s="13"/>
      <c r="C137" s="13"/>
      <c r="D137" s="13" t="s">
        <v>41</v>
      </c>
      <c r="E137" s="9">
        <v>12</v>
      </c>
      <c r="F137" s="34">
        <f t="shared" si="21"/>
        <v>11</v>
      </c>
      <c r="G137" s="8">
        <v>1</v>
      </c>
      <c r="H137" s="10">
        <v>4</v>
      </c>
      <c r="I137" s="8">
        <v>4</v>
      </c>
      <c r="J137" s="8">
        <v>2</v>
      </c>
      <c r="K137" s="11">
        <f t="shared" si="22"/>
        <v>81.818181818181827</v>
      </c>
      <c r="L137" s="11">
        <f t="shared" si="24"/>
        <v>45.45454545454546</v>
      </c>
      <c r="M137" s="11">
        <f t="shared" si="25"/>
        <v>48.363636363636367</v>
      </c>
      <c r="N137" s="11">
        <f t="shared" si="26"/>
        <v>3.3636363636363638</v>
      </c>
      <c r="O137" s="11">
        <f t="shared" si="23"/>
        <v>38.18181818181818</v>
      </c>
    </row>
    <row r="138" spans="1:15" ht="15.75" customHeight="1">
      <c r="A138" s="8"/>
      <c r="B138" s="13"/>
      <c r="C138" s="13"/>
      <c r="D138" s="13" t="s">
        <v>32</v>
      </c>
      <c r="E138" s="9">
        <v>14</v>
      </c>
      <c r="F138" s="34">
        <f t="shared" si="21"/>
        <v>12</v>
      </c>
      <c r="G138" s="8">
        <v>2</v>
      </c>
      <c r="H138" s="10">
        <v>5</v>
      </c>
      <c r="I138" s="8">
        <v>4</v>
      </c>
      <c r="J138" s="8">
        <v>1</v>
      </c>
      <c r="K138" s="11">
        <f t="shared" si="22"/>
        <v>91.666666666666671</v>
      </c>
      <c r="L138" s="11">
        <f t="shared" si="24"/>
        <v>58.333333333333336</v>
      </c>
      <c r="M138" s="11">
        <f t="shared" si="25"/>
        <v>56.666666666666664</v>
      </c>
      <c r="N138" s="11">
        <f t="shared" si="26"/>
        <v>3.6666666666666665</v>
      </c>
      <c r="O138" s="11">
        <f t="shared" si="23"/>
        <v>50</v>
      </c>
    </row>
    <row r="139" spans="1:15" ht="15.75" customHeight="1">
      <c r="A139" s="12"/>
      <c r="B139" s="13"/>
      <c r="C139" s="13"/>
      <c r="D139" s="13" t="s">
        <v>27</v>
      </c>
      <c r="E139" s="9">
        <v>15</v>
      </c>
      <c r="F139" s="34">
        <f t="shared" si="21"/>
        <v>13</v>
      </c>
      <c r="G139" s="8">
        <v>2</v>
      </c>
      <c r="H139" s="10">
        <v>5</v>
      </c>
      <c r="I139" s="8">
        <v>5</v>
      </c>
      <c r="J139" s="8">
        <v>1</v>
      </c>
      <c r="K139" s="11">
        <f t="shared" si="22"/>
        <v>92.307692307692307</v>
      </c>
      <c r="L139" s="11">
        <f t="shared" si="24"/>
        <v>53.846153846153847</v>
      </c>
      <c r="M139" s="11">
        <f t="shared" si="25"/>
        <v>55.07692307692308</v>
      </c>
      <c r="N139" s="11">
        <f t="shared" si="26"/>
        <v>3.6153846153846154</v>
      </c>
      <c r="O139" s="11">
        <f t="shared" si="23"/>
        <v>46.153846153846153</v>
      </c>
    </row>
    <row r="140" spans="1:15" ht="15.75" customHeight="1">
      <c r="A140" s="8"/>
      <c r="B140" s="13"/>
      <c r="C140" s="13"/>
      <c r="D140" s="13" t="s">
        <v>35</v>
      </c>
      <c r="E140" s="9">
        <v>15</v>
      </c>
      <c r="F140" s="34">
        <f t="shared" si="21"/>
        <v>12</v>
      </c>
      <c r="G140" s="8">
        <v>0</v>
      </c>
      <c r="H140" s="10">
        <v>3</v>
      </c>
      <c r="I140" s="8">
        <v>7</v>
      </c>
      <c r="J140" s="8">
        <v>2</v>
      </c>
      <c r="K140" s="11">
        <f t="shared" ref="K140:K203" si="38">100/F140*(G140+H140+I140)</f>
        <v>83.333333333333343</v>
      </c>
      <c r="L140" s="11">
        <f t="shared" si="24"/>
        <v>25</v>
      </c>
      <c r="M140" s="11">
        <f t="shared" si="25"/>
        <v>39.666666666666664</v>
      </c>
      <c r="N140" s="11">
        <f t="shared" si="26"/>
        <v>3.0833333333333335</v>
      </c>
      <c r="O140" s="11">
        <f t="shared" si="23"/>
        <v>20</v>
      </c>
    </row>
    <row r="141" spans="1:15" ht="15.75" customHeight="1">
      <c r="A141" s="8"/>
      <c r="B141" s="13"/>
      <c r="C141" s="13"/>
      <c r="D141" s="13" t="s">
        <v>60</v>
      </c>
      <c r="E141" s="9">
        <v>14</v>
      </c>
      <c r="F141" s="34">
        <f t="shared" si="21"/>
        <v>12</v>
      </c>
      <c r="G141" s="8">
        <v>1</v>
      </c>
      <c r="H141" s="10">
        <v>3</v>
      </c>
      <c r="I141" s="8">
        <v>6</v>
      </c>
      <c r="J141" s="8">
        <v>2</v>
      </c>
      <c r="K141" s="11">
        <f t="shared" si="38"/>
        <v>83.333333333333343</v>
      </c>
      <c r="L141" s="11">
        <f t="shared" ref="L141:L204" si="39">100/F141*(H141+G141)</f>
        <v>33.333333333333336</v>
      </c>
      <c r="M141" s="11">
        <f t="shared" ref="M141:M204" si="40">(G141*100+H141*64+I141*36+J141*16)/F141</f>
        <v>45</v>
      </c>
      <c r="N141" s="11">
        <f t="shared" ref="N141:N204" si="41">(G141*5+H141*4+I141*3+J141*2)/F141</f>
        <v>3.25</v>
      </c>
      <c r="O141" s="11">
        <f t="shared" si="23"/>
        <v>28.333333333333332</v>
      </c>
    </row>
    <row r="142" spans="1:15" ht="15.75" customHeight="1">
      <c r="A142" s="8"/>
      <c r="B142" s="13"/>
      <c r="C142" s="13"/>
      <c r="D142" s="13" t="s">
        <v>30</v>
      </c>
      <c r="E142" s="9">
        <v>17</v>
      </c>
      <c r="F142" s="34">
        <f t="shared" si="21"/>
        <v>15</v>
      </c>
      <c r="G142" s="8">
        <v>1</v>
      </c>
      <c r="H142" s="10">
        <v>5</v>
      </c>
      <c r="I142" s="8">
        <v>6</v>
      </c>
      <c r="J142" s="8">
        <v>3</v>
      </c>
      <c r="K142" s="11">
        <f t="shared" si="38"/>
        <v>80</v>
      </c>
      <c r="L142" s="11">
        <f t="shared" si="39"/>
        <v>40</v>
      </c>
      <c r="M142" s="11">
        <f t="shared" si="40"/>
        <v>45.6</v>
      </c>
      <c r="N142" s="11">
        <f t="shared" si="41"/>
        <v>3.2666666666666666</v>
      </c>
      <c r="O142" s="11">
        <f t="shared" ref="O142:O221" si="42">(G142*100+H142*80)/F142</f>
        <v>33.333333333333336</v>
      </c>
    </row>
    <row r="143" spans="1:15" ht="15.75" customHeight="1">
      <c r="A143" s="8"/>
      <c r="B143" s="13"/>
      <c r="C143" s="13"/>
      <c r="D143" s="13" t="s">
        <v>58</v>
      </c>
      <c r="E143" s="9">
        <v>16</v>
      </c>
      <c r="F143" s="34">
        <f t="shared" si="21"/>
        <v>12</v>
      </c>
      <c r="G143" s="8">
        <v>0</v>
      </c>
      <c r="H143" s="10">
        <v>2</v>
      </c>
      <c r="I143" s="8">
        <v>7</v>
      </c>
      <c r="J143" s="8">
        <v>3</v>
      </c>
      <c r="K143" s="11">
        <f t="shared" si="38"/>
        <v>75</v>
      </c>
      <c r="L143" s="11">
        <f t="shared" si="39"/>
        <v>16.666666666666668</v>
      </c>
      <c r="M143" s="11">
        <f t="shared" si="40"/>
        <v>35.666666666666664</v>
      </c>
      <c r="N143" s="11">
        <f t="shared" si="41"/>
        <v>2.9166666666666665</v>
      </c>
      <c r="O143" s="11">
        <f t="shared" si="42"/>
        <v>13.333333333333334</v>
      </c>
    </row>
    <row r="144" spans="1:15" s="6" customFormat="1" ht="15.75" customHeight="1">
      <c r="A144" s="12"/>
      <c r="B144" s="13"/>
      <c r="C144" s="13"/>
      <c r="D144" s="13"/>
      <c r="E144" s="13">
        <f>E143+E142+E141+E140+E139+E138+E137+E136+E135</f>
        <v>132</v>
      </c>
      <c r="F144" s="13">
        <f>SUM(F135:F143)</f>
        <v>115</v>
      </c>
      <c r="G144" s="13">
        <f t="shared" ref="G144:J144" si="43">SUM(G135:G143)</f>
        <v>12</v>
      </c>
      <c r="H144" s="13">
        <f t="shared" si="43"/>
        <v>37</v>
      </c>
      <c r="I144" s="13">
        <f t="shared" si="43"/>
        <v>51</v>
      </c>
      <c r="J144" s="13">
        <f t="shared" si="43"/>
        <v>15</v>
      </c>
      <c r="K144" s="23">
        <f t="shared" si="38"/>
        <v>86.956521739130437</v>
      </c>
      <c r="L144" s="23">
        <f t="shared" si="39"/>
        <v>42.608695652173914</v>
      </c>
      <c r="M144" s="23">
        <f t="shared" si="40"/>
        <v>49.07826086956522</v>
      </c>
      <c r="N144" s="23">
        <f t="shared" si="41"/>
        <v>3.4</v>
      </c>
      <c r="O144" s="23">
        <f t="shared" si="42"/>
        <v>36.173913043478258</v>
      </c>
    </row>
    <row r="145" spans="1:15" s="50" customFormat="1" ht="18" customHeight="1">
      <c r="A145" s="47"/>
      <c r="C145" s="47"/>
      <c r="D145" s="47"/>
      <c r="E145" s="47">
        <f>E144+E134</f>
        <v>308</v>
      </c>
      <c r="F145" s="47">
        <f t="shared" ref="F145:J145" si="44">F144+F134</f>
        <v>278</v>
      </c>
      <c r="G145" s="47">
        <f t="shared" si="44"/>
        <v>13</v>
      </c>
      <c r="H145" s="47">
        <f t="shared" si="44"/>
        <v>101</v>
      </c>
      <c r="I145" s="47">
        <f t="shared" si="44"/>
        <v>145</v>
      </c>
      <c r="J145" s="47">
        <f t="shared" si="44"/>
        <v>19</v>
      </c>
      <c r="K145" s="48">
        <f t="shared" si="38"/>
        <v>93.165467625899282</v>
      </c>
      <c r="L145" s="48">
        <f t="shared" si="39"/>
        <v>41.007194244604314</v>
      </c>
      <c r="M145" s="48">
        <f t="shared" si="40"/>
        <v>47.798561151079134</v>
      </c>
      <c r="N145" s="48">
        <f t="shared" si="41"/>
        <v>3.3884892086330933</v>
      </c>
      <c r="O145" s="48">
        <f t="shared" si="42"/>
        <v>33.741007194244602</v>
      </c>
    </row>
    <row r="146" spans="1:15" s="16" customFormat="1" ht="15.75" customHeight="1">
      <c r="A146" s="8"/>
      <c r="B146" s="13" t="s">
        <v>48</v>
      </c>
      <c r="C146" s="13" t="s">
        <v>46</v>
      </c>
      <c r="D146" s="13" t="s">
        <v>23</v>
      </c>
      <c r="E146" s="9">
        <v>20</v>
      </c>
      <c r="F146" s="34">
        <f t="shared" ref="F146:F154" si="45">G146+H146+I146+J146</f>
        <v>19</v>
      </c>
      <c r="G146" s="8">
        <v>0</v>
      </c>
      <c r="H146" s="10">
        <v>8</v>
      </c>
      <c r="I146" s="8">
        <v>11</v>
      </c>
      <c r="J146" s="8">
        <v>0</v>
      </c>
      <c r="K146" s="11">
        <f t="shared" si="38"/>
        <v>100</v>
      </c>
      <c r="L146" s="11">
        <f t="shared" si="39"/>
        <v>42.10526315789474</v>
      </c>
      <c r="M146" s="11">
        <f t="shared" si="40"/>
        <v>47.789473684210527</v>
      </c>
      <c r="N146" s="11">
        <f t="shared" si="41"/>
        <v>3.4210526315789473</v>
      </c>
      <c r="O146" s="11">
        <f t="shared" si="42"/>
        <v>33.684210526315788</v>
      </c>
    </row>
    <row r="147" spans="1:15" s="16" customFormat="1" ht="15.75" customHeight="1">
      <c r="A147" s="8"/>
      <c r="B147" s="13"/>
      <c r="C147" s="13"/>
      <c r="D147" s="13" t="s">
        <v>22</v>
      </c>
      <c r="E147" s="9">
        <v>18</v>
      </c>
      <c r="F147" s="34">
        <f t="shared" si="45"/>
        <v>15</v>
      </c>
      <c r="G147" s="8">
        <v>1</v>
      </c>
      <c r="H147" s="10">
        <v>6</v>
      </c>
      <c r="I147" s="8">
        <v>8</v>
      </c>
      <c r="J147" s="8">
        <v>0</v>
      </c>
      <c r="K147" s="11">
        <f t="shared" si="38"/>
        <v>100</v>
      </c>
      <c r="L147" s="11">
        <f t="shared" si="39"/>
        <v>46.666666666666671</v>
      </c>
      <c r="M147" s="11">
        <f t="shared" si="40"/>
        <v>51.466666666666669</v>
      </c>
      <c r="N147" s="11">
        <f t="shared" si="41"/>
        <v>3.5333333333333332</v>
      </c>
      <c r="O147" s="11">
        <f t="shared" si="42"/>
        <v>38.666666666666664</v>
      </c>
    </row>
    <row r="148" spans="1:15" s="16" customFormat="1" ht="15.75" customHeight="1">
      <c r="A148" s="8"/>
      <c r="B148" s="13"/>
      <c r="C148" s="13"/>
      <c r="D148" s="13" t="s">
        <v>33</v>
      </c>
      <c r="E148" s="9">
        <v>17</v>
      </c>
      <c r="F148" s="34">
        <f t="shared" si="45"/>
        <v>17</v>
      </c>
      <c r="G148" s="8">
        <v>0</v>
      </c>
      <c r="H148" s="10">
        <v>6</v>
      </c>
      <c r="I148" s="8">
        <v>11</v>
      </c>
      <c r="J148" s="8">
        <v>0</v>
      </c>
      <c r="K148" s="11">
        <f t="shared" si="38"/>
        <v>100</v>
      </c>
      <c r="L148" s="11">
        <f t="shared" si="39"/>
        <v>35.294117647058826</v>
      </c>
      <c r="M148" s="11">
        <f t="shared" si="40"/>
        <v>45.882352941176471</v>
      </c>
      <c r="N148" s="11">
        <f t="shared" si="41"/>
        <v>3.3529411764705883</v>
      </c>
      <c r="O148" s="11">
        <f t="shared" si="42"/>
        <v>28.235294117647058</v>
      </c>
    </row>
    <row r="149" spans="1:15" s="16" customFormat="1" ht="15.75" customHeight="1">
      <c r="A149" s="8"/>
      <c r="B149" s="13"/>
      <c r="C149" s="13"/>
      <c r="D149" s="13" t="s">
        <v>36</v>
      </c>
      <c r="E149" s="9">
        <v>17</v>
      </c>
      <c r="F149" s="34">
        <f t="shared" si="45"/>
        <v>14</v>
      </c>
      <c r="G149" s="8">
        <v>0</v>
      </c>
      <c r="H149" s="10">
        <v>6</v>
      </c>
      <c r="I149" s="8">
        <v>8</v>
      </c>
      <c r="J149" s="8">
        <v>0</v>
      </c>
      <c r="K149" s="11">
        <f t="shared" si="38"/>
        <v>100</v>
      </c>
      <c r="L149" s="11">
        <f t="shared" si="39"/>
        <v>42.857142857142861</v>
      </c>
      <c r="M149" s="11">
        <f t="shared" si="40"/>
        <v>48</v>
      </c>
      <c r="N149" s="11">
        <f t="shared" si="41"/>
        <v>3.4285714285714284</v>
      </c>
      <c r="O149" s="11">
        <f t="shared" si="42"/>
        <v>34.285714285714285</v>
      </c>
    </row>
    <row r="150" spans="1:15" s="16" customFormat="1" ht="15.75" customHeight="1">
      <c r="A150" s="8"/>
      <c r="B150" s="13"/>
      <c r="C150" s="13"/>
      <c r="D150" s="13" t="s">
        <v>25</v>
      </c>
      <c r="E150" s="9">
        <v>16</v>
      </c>
      <c r="F150" s="34">
        <f t="shared" si="45"/>
        <v>16</v>
      </c>
      <c r="G150" s="8">
        <v>1</v>
      </c>
      <c r="H150" s="10">
        <v>4</v>
      </c>
      <c r="I150" s="8">
        <v>11</v>
      </c>
      <c r="J150" s="8">
        <v>0</v>
      </c>
      <c r="K150" s="11">
        <f t="shared" si="38"/>
        <v>100</v>
      </c>
      <c r="L150" s="11">
        <f t="shared" si="39"/>
        <v>31.25</v>
      </c>
      <c r="M150" s="11">
        <f t="shared" si="40"/>
        <v>47</v>
      </c>
      <c r="N150" s="11">
        <f t="shared" si="41"/>
        <v>3.375</v>
      </c>
      <c r="O150" s="11">
        <f t="shared" si="42"/>
        <v>26.25</v>
      </c>
    </row>
    <row r="151" spans="1:15" s="16" customFormat="1" ht="15.75" customHeight="1">
      <c r="A151" s="8"/>
      <c r="B151" s="13"/>
      <c r="C151" s="13"/>
      <c r="D151" s="13" t="s">
        <v>24</v>
      </c>
      <c r="E151" s="9">
        <v>16</v>
      </c>
      <c r="F151" s="34">
        <f t="shared" si="45"/>
        <v>15</v>
      </c>
      <c r="G151" s="8">
        <v>0</v>
      </c>
      <c r="H151" s="10">
        <v>4</v>
      </c>
      <c r="I151" s="8">
        <v>11</v>
      </c>
      <c r="J151" s="8">
        <v>0</v>
      </c>
      <c r="K151" s="11">
        <f t="shared" si="38"/>
        <v>100</v>
      </c>
      <c r="L151" s="11">
        <f t="shared" si="39"/>
        <v>26.666666666666668</v>
      </c>
      <c r="M151" s="11">
        <f t="shared" si="40"/>
        <v>43.466666666666669</v>
      </c>
      <c r="N151" s="11">
        <f t="shared" si="41"/>
        <v>3.2666666666666666</v>
      </c>
      <c r="O151" s="11">
        <f t="shared" si="42"/>
        <v>21.333333333333332</v>
      </c>
    </row>
    <row r="152" spans="1:15" s="15" customFormat="1" ht="15.75" customHeight="1">
      <c r="A152" s="8"/>
      <c r="B152" s="13"/>
      <c r="C152" s="13"/>
      <c r="D152" s="13" t="s">
        <v>56</v>
      </c>
      <c r="E152" s="9">
        <v>20</v>
      </c>
      <c r="F152" s="34">
        <f t="shared" si="45"/>
        <v>20</v>
      </c>
      <c r="G152" s="8">
        <v>3</v>
      </c>
      <c r="H152" s="10">
        <v>11</v>
      </c>
      <c r="I152" s="8">
        <v>6</v>
      </c>
      <c r="J152" s="8">
        <v>0</v>
      </c>
      <c r="K152" s="11">
        <f t="shared" si="38"/>
        <v>100</v>
      </c>
      <c r="L152" s="11">
        <f t="shared" si="39"/>
        <v>70</v>
      </c>
      <c r="M152" s="11">
        <f t="shared" si="40"/>
        <v>61</v>
      </c>
      <c r="N152" s="11">
        <f t="shared" si="41"/>
        <v>3.85</v>
      </c>
      <c r="O152" s="11">
        <f t="shared" si="42"/>
        <v>59</v>
      </c>
    </row>
    <row r="153" spans="1:15" s="16" customFormat="1" ht="15.75" customHeight="1">
      <c r="A153" s="8"/>
      <c r="B153" s="13"/>
      <c r="C153" s="13"/>
      <c r="D153" s="13">
        <v>10</v>
      </c>
      <c r="E153" s="9">
        <v>18</v>
      </c>
      <c r="F153" s="34">
        <f t="shared" si="45"/>
        <v>18</v>
      </c>
      <c r="G153" s="8">
        <v>3</v>
      </c>
      <c r="H153" s="10">
        <v>13</v>
      </c>
      <c r="I153" s="8">
        <v>2</v>
      </c>
      <c r="J153" s="8">
        <v>0</v>
      </c>
      <c r="K153" s="11">
        <f t="shared" si="38"/>
        <v>100</v>
      </c>
      <c r="L153" s="11">
        <f t="shared" si="39"/>
        <v>88.888888888888886</v>
      </c>
      <c r="M153" s="11">
        <f t="shared" si="40"/>
        <v>66.888888888888886</v>
      </c>
      <c r="N153" s="11">
        <f t="shared" si="41"/>
        <v>4.0555555555555554</v>
      </c>
      <c r="O153" s="11">
        <f t="shared" si="42"/>
        <v>74.444444444444443</v>
      </c>
    </row>
    <row r="154" spans="1:15" ht="15.75" customHeight="1">
      <c r="A154" s="1"/>
      <c r="B154" s="4"/>
      <c r="C154" s="4"/>
      <c r="D154" s="4">
        <v>11</v>
      </c>
      <c r="E154" s="2">
        <v>16</v>
      </c>
      <c r="F154" s="34">
        <f t="shared" si="45"/>
        <v>16</v>
      </c>
      <c r="G154" s="1">
        <v>1</v>
      </c>
      <c r="H154" s="3">
        <v>8</v>
      </c>
      <c r="I154" s="1">
        <v>7</v>
      </c>
      <c r="J154" s="1">
        <v>0</v>
      </c>
      <c r="K154" s="11">
        <f t="shared" si="38"/>
        <v>100</v>
      </c>
      <c r="L154" s="11">
        <f t="shared" si="39"/>
        <v>56.25</v>
      </c>
      <c r="M154" s="11">
        <f t="shared" si="40"/>
        <v>54</v>
      </c>
      <c r="N154" s="11">
        <f t="shared" si="41"/>
        <v>3.625</v>
      </c>
      <c r="O154" s="11">
        <f t="shared" si="42"/>
        <v>46.25</v>
      </c>
    </row>
    <row r="155" spans="1:15" s="6" customFormat="1" ht="15.75" customHeight="1">
      <c r="A155" s="41"/>
      <c r="B155" s="4"/>
      <c r="C155" s="4"/>
      <c r="D155" s="4"/>
      <c r="E155" s="34">
        <f>SUM(E146:E154)</f>
        <v>158</v>
      </c>
      <c r="F155" s="34">
        <f>SUM(F146:F154)</f>
        <v>150</v>
      </c>
      <c r="G155" s="34">
        <f t="shared" ref="G155:J155" si="46">SUM(G146:G154)</f>
        <v>9</v>
      </c>
      <c r="H155" s="34">
        <f t="shared" si="46"/>
        <v>66</v>
      </c>
      <c r="I155" s="34">
        <f t="shared" si="46"/>
        <v>75</v>
      </c>
      <c r="J155" s="34">
        <f t="shared" si="46"/>
        <v>0</v>
      </c>
      <c r="K155" s="23">
        <f t="shared" si="38"/>
        <v>100</v>
      </c>
      <c r="L155" s="23">
        <f t="shared" si="39"/>
        <v>50</v>
      </c>
      <c r="M155" s="23">
        <f t="shared" si="40"/>
        <v>52.16</v>
      </c>
      <c r="N155" s="23">
        <f t="shared" si="41"/>
        <v>3.56</v>
      </c>
      <c r="O155" s="23">
        <f t="shared" si="42"/>
        <v>41.2</v>
      </c>
    </row>
    <row r="156" spans="1:15" s="16" customFormat="1" ht="15.75" customHeight="1">
      <c r="A156" s="8"/>
      <c r="B156" s="13"/>
      <c r="C156" s="13" t="s">
        <v>47</v>
      </c>
      <c r="D156" s="13" t="s">
        <v>40</v>
      </c>
      <c r="E156" s="9">
        <v>16</v>
      </c>
      <c r="F156" s="34">
        <f t="shared" ref="F156:F224" si="47">G156+H156+I156+J156</f>
        <v>11</v>
      </c>
      <c r="G156" s="8">
        <v>2</v>
      </c>
      <c r="H156" s="10">
        <v>5</v>
      </c>
      <c r="I156" s="8">
        <v>2</v>
      </c>
      <c r="J156" s="8">
        <v>2</v>
      </c>
      <c r="K156" s="11">
        <f t="shared" si="38"/>
        <v>81.818181818181827</v>
      </c>
      <c r="L156" s="11">
        <f t="shared" si="39"/>
        <v>63.63636363636364</v>
      </c>
      <c r="M156" s="11">
        <f t="shared" si="40"/>
        <v>56.727272727272727</v>
      </c>
      <c r="N156" s="11">
        <f t="shared" si="41"/>
        <v>3.6363636363636362</v>
      </c>
      <c r="O156" s="11">
        <f t="shared" si="42"/>
        <v>54.545454545454547</v>
      </c>
    </row>
    <row r="157" spans="1:15" s="16" customFormat="1" ht="15.75" customHeight="1">
      <c r="A157" s="8"/>
      <c r="B157" s="13"/>
      <c r="C157" s="13"/>
      <c r="D157" s="13" t="s">
        <v>32</v>
      </c>
      <c r="E157" s="9">
        <v>15</v>
      </c>
      <c r="F157" s="34">
        <f t="shared" si="47"/>
        <v>14</v>
      </c>
      <c r="G157" s="8">
        <v>0</v>
      </c>
      <c r="H157" s="10">
        <v>5</v>
      </c>
      <c r="I157" s="8">
        <v>9</v>
      </c>
      <c r="J157" s="8">
        <v>0</v>
      </c>
      <c r="K157" s="11">
        <f t="shared" si="38"/>
        <v>100</v>
      </c>
      <c r="L157" s="11">
        <f t="shared" si="39"/>
        <v>35.714285714285715</v>
      </c>
      <c r="M157" s="11">
        <f t="shared" si="40"/>
        <v>46</v>
      </c>
      <c r="N157" s="11">
        <f t="shared" si="41"/>
        <v>3.3571428571428572</v>
      </c>
      <c r="O157" s="11">
        <f t="shared" si="42"/>
        <v>28.571428571428573</v>
      </c>
    </row>
    <row r="158" spans="1:15" s="16" customFormat="1" ht="15.75" customHeight="1">
      <c r="A158" s="8"/>
      <c r="B158" s="13"/>
      <c r="C158" s="13"/>
      <c r="D158" s="13" t="s">
        <v>35</v>
      </c>
      <c r="E158" s="9">
        <v>15</v>
      </c>
      <c r="F158" s="34">
        <f t="shared" si="47"/>
        <v>13</v>
      </c>
      <c r="G158" s="8">
        <v>3</v>
      </c>
      <c r="H158" s="10">
        <v>2</v>
      </c>
      <c r="I158" s="8">
        <v>7</v>
      </c>
      <c r="J158" s="8">
        <v>1</v>
      </c>
      <c r="K158" s="11">
        <f t="shared" si="38"/>
        <v>92.307692307692307</v>
      </c>
      <c r="L158" s="11">
        <f t="shared" si="39"/>
        <v>38.46153846153846</v>
      </c>
      <c r="M158" s="11">
        <f t="shared" si="40"/>
        <v>53.53846153846154</v>
      </c>
      <c r="N158" s="11">
        <f t="shared" si="41"/>
        <v>3.5384615384615383</v>
      </c>
      <c r="O158" s="11">
        <f t="shared" si="42"/>
        <v>35.384615384615387</v>
      </c>
    </row>
    <row r="159" spans="1:15" s="16" customFormat="1" ht="15.75" customHeight="1">
      <c r="A159" s="8"/>
      <c r="B159" s="13"/>
      <c r="C159" s="13"/>
      <c r="D159" s="13" t="s">
        <v>30</v>
      </c>
      <c r="E159" s="9">
        <v>17</v>
      </c>
      <c r="F159" s="34">
        <f t="shared" si="47"/>
        <v>11</v>
      </c>
      <c r="G159" s="8">
        <v>0</v>
      </c>
      <c r="H159" s="10">
        <v>4</v>
      </c>
      <c r="I159" s="8">
        <v>5</v>
      </c>
      <c r="J159" s="8">
        <v>2</v>
      </c>
      <c r="K159" s="11">
        <f t="shared" si="38"/>
        <v>81.818181818181827</v>
      </c>
      <c r="L159" s="11">
        <f t="shared" si="39"/>
        <v>36.363636363636367</v>
      </c>
      <c r="M159" s="11">
        <f t="shared" si="40"/>
        <v>42.545454545454547</v>
      </c>
      <c r="N159" s="11">
        <f t="shared" si="41"/>
        <v>3.1818181818181817</v>
      </c>
      <c r="O159" s="11">
        <f t="shared" si="42"/>
        <v>29.09090909090909</v>
      </c>
    </row>
    <row r="160" spans="1:15" s="16" customFormat="1" ht="15.75" customHeight="1">
      <c r="A160" s="8"/>
      <c r="B160" s="13"/>
      <c r="C160" s="13"/>
      <c r="D160" s="13" t="s">
        <v>58</v>
      </c>
      <c r="E160" s="9">
        <v>16</v>
      </c>
      <c r="F160" s="34">
        <f t="shared" si="47"/>
        <v>17</v>
      </c>
      <c r="G160" s="8">
        <v>5</v>
      </c>
      <c r="H160" s="10">
        <v>4</v>
      </c>
      <c r="I160" s="8">
        <v>8</v>
      </c>
      <c r="J160" s="8">
        <v>0</v>
      </c>
      <c r="K160" s="11">
        <f t="shared" si="38"/>
        <v>100</v>
      </c>
      <c r="L160" s="11">
        <f t="shared" si="39"/>
        <v>52.941176470588239</v>
      </c>
      <c r="M160" s="11">
        <f t="shared" si="40"/>
        <v>61.411764705882355</v>
      </c>
      <c r="N160" s="11">
        <f t="shared" si="41"/>
        <v>3.8235294117647061</v>
      </c>
      <c r="O160" s="11">
        <f t="shared" si="42"/>
        <v>48.235294117647058</v>
      </c>
    </row>
    <row r="161" spans="1:15" s="39" customFormat="1" ht="15.75" customHeight="1">
      <c r="A161" s="12"/>
      <c r="B161" s="13"/>
      <c r="C161" s="13"/>
      <c r="D161" s="13"/>
      <c r="E161" s="34">
        <f>SUM(E156:E160)</f>
        <v>79</v>
      </c>
      <c r="F161" s="34">
        <f>SUM(F156:F160)</f>
        <v>66</v>
      </c>
      <c r="G161" s="34">
        <f t="shared" ref="G161:J161" si="48">SUM(G156:G160)</f>
        <v>10</v>
      </c>
      <c r="H161" s="34">
        <f t="shared" si="48"/>
        <v>20</v>
      </c>
      <c r="I161" s="34">
        <f t="shared" si="48"/>
        <v>31</v>
      </c>
      <c r="J161" s="34">
        <f t="shared" si="48"/>
        <v>5</v>
      </c>
      <c r="K161" s="14">
        <f t="shared" si="38"/>
        <v>92.424242424242422</v>
      </c>
      <c r="L161" s="14">
        <f t="shared" si="39"/>
        <v>45.454545454545453</v>
      </c>
      <c r="M161" s="14">
        <f t="shared" si="40"/>
        <v>52.666666666666664</v>
      </c>
      <c r="N161" s="14">
        <f t="shared" si="41"/>
        <v>3.5303030303030303</v>
      </c>
      <c r="O161" s="23">
        <f t="shared" si="42"/>
        <v>39.393939393939391</v>
      </c>
    </row>
    <row r="162" spans="1:15" s="16" customFormat="1" ht="15.75" customHeight="1">
      <c r="A162" s="8"/>
      <c r="B162" s="13"/>
      <c r="C162" s="13" t="s">
        <v>49</v>
      </c>
      <c r="D162" s="13" t="s">
        <v>29</v>
      </c>
      <c r="E162" s="9">
        <v>15</v>
      </c>
      <c r="F162" s="34">
        <f t="shared" si="47"/>
        <v>4</v>
      </c>
      <c r="G162" s="8">
        <v>4</v>
      </c>
      <c r="H162" s="10">
        <v>0</v>
      </c>
      <c r="I162" s="8">
        <v>0</v>
      </c>
      <c r="J162" s="8">
        <v>0</v>
      </c>
      <c r="K162" s="11">
        <f t="shared" si="38"/>
        <v>100</v>
      </c>
      <c r="L162" s="11">
        <f t="shared" si="39"/>
        <v>100</v>
      </c>
      <c r="M162" s="11">
        <f t="shared" si="40"/>
        <v>100</v>
      </c>
      <c r="N162" s="11">
        <f t="shared" si="41"/>
        <v>5</v>
      </c>
      <c r="O162" s="11">
        <f t="shared" si="42"/>
        <v>100</v>
      </c>
    </row>
    <row r="163" spans="1:15" s="15" customFormat="1" ht="15.75" customHeight="1">
      <c r="A163" s="8"/>
      <c r="B163" s="13"/>
      <c r="C163" s="13"/>
      <c r="D163" s="13" t="s">
        <v>26</v>
      </c>
      <c r="E163" s="9">
        <v>15</v>
      </c>
      <c r="F163" s="34">
        <f t="shared" si="47"/>
        <v>12</v>
      </c>
      <c r="G163" s="8">
        <v>4</v>
      </c>
      <c r="H163" s="10">
        <v>6</v>
      </c>
      <c r="I163" s="8">
        <v>2</v>
      </c>
      <c r="J163" s="8">
        <v>0</v>
      </c>
      <c r="K163" s="11">
        <f t="shared" si="38"/>
        <v>100</v>
      </c>
      <c r="L163" s="11">
        <f t="shared" si="39"/>
        <v>83.333333333333343</v>
      </c>
      <c r="M163" s="11">
        <f t="shared" si="40"/>
        <v>71.333333333333329</v>
      </c>
      <c r="N163" s="11">
        <f t="shared" si="41"/>
        <v>4.166666666666667</v>
      </c>
      <c r="O163" s="11">
        <f t="shared" si="42"/>
        <v>73.333333333333329</v>
      </c>
    </row>
    <row r="164" spans="1:15" s="16" customFormat="1" ht="15.75" customHeight="1">
      <c r="A164" s="8"/>
      <c r="B164" s="13"/>
      <c r="C164" s="13"/>
      <c r="D164" s="13" t="s">
        <v>41</v>
      </c>
      <c r="E164" s="9">
        <v>13</v>
      </c>
      <c r="F164" s="34">
        <f t="shared" si="47"/>
        <v>10</v>
      </c>
      <c r="G164" s="8">
        <v>1</v>
      </c>
      <c r="H164" s="10">
        <v>6</v>
      </c>
      <c r="I164" s="8">
        <v>3</v>
      </c>
      <c r="J164" s="8">
        <v>0</v>
      </c>
      <c r="K164" s="11">
        <f t="shared" si="38"/>
        <v>100</v>
      </c>
      <c r="L164" s="11">
        <f t="shared" si="39"/>
        <v>70</v>
      </c>
      <c r="M164" s="11">
        <f t="shared" si="40"/>
        <v>59.2</v>
      </c>
      <c r="N164" s="11">
        <f t="shared" si="41"/>
        <v>3.8</v>
      </c>
      <c r="O164" s="11">
        <f t="shared" si="42"/>
        <v>58</v>
      </c>
    </row>
    <row r="165" spans="1:15" s="16" customFormat="1" ht="15.75" customHeight="1">
      <c r="A165" s="8"/>
      <c r="B165" s="13"/>
      <c r="C165" s="13"/>
      <c r="D165" s="13" t="s">
        <v>27</v>
      </c>
      <c r="E165" s="9">
        <v>15</v>
      </c>
      <c r="F165" s="34">
        <f t="shared" si="47"/>
        <v>14</v>
      </c>
      <c r="G165" s="8">
        <v>0</v>
      </c>
      <c r="H165" s="10">
        <v>8</v>
      </c>
      <c r="I165" s="8">
        <v>6</v>
      </c>
      <c r="J165" s="8">
        <v>0</v>
      </c>
      <c r="K165" s="11">
        <f t="shared" si="38"/>
        <v>100</v>
      </c>
      <c r="L165" s="11">
        <f t="shared" si="39"/>
        <v>57.142857142857146</v>
      </c>
      <c r="M165" s="11">
        <f t="shared" si="40"/>
        <v>52</v>
      </c>
      <c r="N165" s="11">
        <f t="shared" si="41"/>
        <v>3.5714285714285716</v>
      </c>
      <c r="O165" s="11">
        <f t="shared" si="42"/>
        <v>45.714285714285715</v>
      </c>
    </row>
    <row r="166" spans="1:15" s="16" customFormat="1" ht="15.75" customHeight="1">
      <c r="A166" s="8"/>
      <c r="B166" s="13"/>
      <c r="C166" s="13"/>
      <c r="D166" s="13" t="s">
        <v>60</v>
      </c>
      <c r="E166" s="9">
        <v>15</v>
      </c>
      <c r="F166" s="34">
        <f t="shared" si="47"/>
        <v>10</v>
      </c>
      <c r="G166" s="8">
        <v>0</v>
      </c>
      <c r="H166" s="10">
        <v>4</v>
      </c>
      <c r="I166" s="8">
        <v>6</v>
      </c>
      <c r="J166" s="8">
        <v>0</v>
      </c>
      <c r="K166" s="11">
        <f t="shared" si="38"/>
        <v>100</v>
      </c>
      <c r="L166" s="11">
        <f t="shared" si="39"/>
        <v>40</v>
      </c>
      <c r="M166" s="11">
        <f t="shared" si="40"/>
        <v>47.2</v>
      </c>
      <c r="N166" s="11">
        <f t="shared" si="41"/>
        <v>3.4</v>
      </c>
      <c r="O166" s="11">
        <f t="shared" si="42"/>
        <v>32</v>
      </c>
    </row>
    <row r="167" spans="1:15" s="39" customFormat="1" ht="15.75" customHeight="1">
      <c r="A167" s="12"/>
      <c r="B167" s="13"/>
      <c r="C167" s="13"/>
      <c r="D167" s="13"/>
      <c r="E167" s="13">
        <f>SUM(E162:E166)</f>
        <v>73</v>
      </c>
      <c r="F167" s="13">
        <f>SUM(F162:F166)</f>
        <v>50</v>
      </c>
      <c r="G167" s="13">
        <f t="shared" ref="G167:J167" si="49">SUM(G162:G166)</f>
        <v>9</v>
      </c>
      <c r="H167" s="13">
        <f t="shared" si="49"/>
        <v>24</v>
      </c>
      <c r="I167" s="13">
        <f t="shared" si="49"/>
        <v>17</v>
      </c>
      <c r="J167" s="13">
        <f t="shared" si="49"/>
        <v>0</v>
      </c>
      <c r="K167" s="14">
        <f t="shared" si="38"/>
        <v>100</v>
      </c>
      <c r="L167" s="14">
        <f t="shared" si="39"/>
        <v>66</v>
      </c>
      <c r="M167" s="14">
        <f t="shared" si="40"/>
        <v>60.96</v>
      </c>
      <c r="N167" s="14">
        <f t="shared" si="41"/>
        <v>3.84</v>
      </c>
      <c r="O167" s="23">
        <f t="shared" si="42"/>
        <v>56.4</v>
      </c>
    </row>
    <row r="168" spans="1:15" s="49" customFormat="1" ht="20.25" customHeight="1">
      <c r="A168" s="46"/>
      <c r="B168" s="47"/>
      <c r="C168" s="47"/>
      <c r="D168" s="47"/>
      <c r="E168" s="47">
        <f>E167+E161+E155</f>
        <v>310</v>
      </c>
      <c r="F168" s="47">
        <f>F167+F161+F155</f>
        <v>266</v>
      </c>
      <c r="G168" s="47">
        <f t="shared" ref="G168:J168" si="50">G167+G161+G155</f>
        <v>28</v>
      </c>
      <c r="H168" s="47">
        <f t="shared" si="50"/>
        <v>110</v>
      </c>
      <c r="I168" s="47">
        <f t="shared" si="50"/>
        <v>123</v>
      </c>
      <c r="J168" s="47">
        <f t="shared" si="50"/>
        <v>5</v>
      </c>
      <c r="K168" s="48">
        <f t="shared" si="38"/>
        <v>98.120300751879697</v>
      </c>
      <c r="L168" s="48">
        <f t="shared" si="39"/>
        <v>51.879699248120296</v>
      </c>
      <c r="M168" s="48">
        <f t="shared" si="40"/>
        <v>53.939849624060152</v>
      </c>
      <c r="N168" s="48">
        <f t="shared" si="41"/>
        <v>3.6052631578947367</v>
      </c>
      <c r="O168" s="48">
        <f t="shared" si="42"/>
        <v>43.609022556390975</v>
      </c>
    </row>
    <row r="169" spans="1:15" s="16" customFormat="1" ht="15.75" customHeight="1">
      <c r="A169" s="12"/>
      <c r="B169" s="13" t="s">
        <v>75</v>
      </c>
      <c r="C169" s="13" t="s">
        <v>49</v>
      </c>
      <c r="D169" s="13" t="s">
        <v>33</v>
      </c>
      <c r="E169" s="9">
        <v>17</v>
      </c>
      <c r="F169" s="34">
        <f t="shared" si="47"/>
        <v>17</v>
      </c>
      <c r="G169" s="13">
        <v>3</v>
      </c>
      <c r="H169" s="13">
        <v>7</v>
      </c>
      <c r="I169" s="13">
        <v>5</v>
      </c>
      <c r="J169" s="13">
        <v>2</v>
      </c>
      <c r="K169" s="11">
        <f t="shared" si="38"/>
        <v>88.235294117647072</v>
      </c>
      <c r="L169" s="11">
        <f t="shared" si="39"/>
        <v>58.82352941176471</v>
      </c>
      <c r="M169" s="11">
        <f t="shared" si="40"/>
        <v>56.470588235294116</v>
      </c>
      <c r="N169" s="11">
        <f t="shared" si="41"/>
        <v>3.6470588235294117</v>
      </c>
      <c r="O169" s="11">
        <f t="shared" si="42"/>
        <v>50.588235294117645</v>
      </c>
    </row>
    <row r="170" spans="1:15" s="16" customFormat="1" ht="15.75" customHeight="1">
      <c r="A170" s="12"/>
      <c r="B170" s="13"/>
      <c r="C170" s="13"/>
      <c r="D170" s="13" t="s">
        <v>36</v>
      </c>
      <c r="E170" s="9">
        <v>18</v>
      </c>
      <c r="F170" s="34">
        <f t="shared" si="47"/>
        <v>17</v>
      </c>
      <c r="G170" s="13">
        <v>5</v>
      </c>
      <c r="H170" s="13">
        <v>6</v>
      </c>
      <c r="I170" s="13">
        <v>2</v>
      </c>
      <c r="J170" s="13">
        <v>4</v>
      </c>
      <c r="K170" s="11">
        <f t="shared" si="38"/>
        <v>76.470588235294116</v>
      </c>
      <c r="L170" s="11">
        <f t="shared" si="39"/>
        <v>64.705882352941188</v>
      </c>
      <c r="M170" s="11">
        <f t="shared" si="40"/>
        <v>60</v>
      </c>
      <c r="N170" s="11">
        <f t="shared" si="41"/>
        <v>3.7058823529411766</v>
      </c>
      <c r="O170" s="11">
        <f t="shared" si="42"/>
        <v>57.647058823529413</v>
      </c>
    </row>
    <row r="171" spans="1:15" s="16" customFormat="1" ht="15.75" customHeight="1">
      <c r="A171" s="12"/>
      <c r="B171" s="13"/>
      <c r="C171" s="13"/>
      <c r="D171" s="13" t="s">
        <v>30</v>
      </c>
      <c r="E171" s="9">
        <v>18</v>
      </c>
      <c r="F171" s="34">
        <f t="shared" si="47"/>
        <v>13</v>
      </c>
      <c r="G171" s="13">
        <v>2</v>
      </c>
      <c r="H171" s="13">
        <v>4</v>
      </c>
      <c r="I171" s="13">
        <v>2</v>
      </c>
      <c r="J171" s="13">
        <v>5</v>
      </c>
      <c r="K171" s="11">
        <f t="shared" si="38"/>
        <v>61.53846153846154</v>
      </c>
      <c r="L171" s="11">
        <f t="shared" si="39"/>
        <v>46.153846153846153</v>
      </c>
      <c r="M171" s="11">
        <f t="shared" si="40"/>
        <v>46.769230769230766</v>
      </c>
      <c r="N171" s="11">
        <f t="shared" si="41"/>
        <v>3.2307692307692308</v>
      </c>
      <c r="O171" s="11">
        <f t="shared" si="42"/>
        <v>40</v>
      </c>
    </row>
    <row r="172" spans="1:15" s="16" customFormat="1" ht="15.75" customHeight="1">
      <c r="A172" s="12"/>
      <c r="B172" s="13"/>
      <c r="C172" s="13"/>
      <c r="D172" s="13" t="s">
        <v>25</v>
      </c>
      <c r="E172" s="9">
        <v>16</v>
      </c>
      <c r="F172" s="34">
        <f t="shared" si="47"/>
        <v>16</v>
      </c>
      <c r="G172" s="13">
        <v>3</v>
      </c>
      <c r="H172" s="13">
        <v>7</v>
      </c>
      <c r="I172" s="13">
        <v>6</v>
      </c>
      <c r="J172" s="13">
        <v>0</v>
      </c>
      <c r="K172" s="11">
        <f t="shared" si="38"/>
        <v>100</v>
      </c>
      <c r="L172" s="11">
        <f t="shared" si="39"/>
        <v>62.5</v>
      </c>
      <c r="M172" s="11">
        <f t="shared" si="40"/>
        <v>60.25</v>
      </c>
      <c r="N172" s="11">
        <f t="shared" si="41"/>
        <v>3.8125</v>
      </c>
      <c r="O172" s="11">
        <f t="shared" si="42"/>
        <v>53.75</v>
      </c>
    </row>
    <row r="173" spans="1:15" s="16" customFormat="1" ht="15.75" customHeight="1">
      <c r="A173" s="12"/>
      <c r="B173" s="13"/>
      <c r="C173" s="13"/>
      <c r="D173" s="13" t="s">
        <v>24</v>
      </c>
      <c r="E173" s="9">
        <v>17</v>
      </c>
      <c r="F173" s="34">
        <f t="shared" si="47"/>
        <v>13</v>
      </c>
      <c r="G173" s="13">
        <v>1</v>
      </c>
      <c r="H173" s="13">
        <v>7</v>
      </c>
      <c r="I173" s="13">
        <v>5</v>
      </c>
      <c r="J173" s="13">
        <v>0</v>
      </c>
      <c r="K173" s="11">
        <f t="shared" si="38"/>
        <v>100</v>
      </c>
      <c r="L173" s="11">
        <f t="shared" si="39"/>
        <v>61.53846153846154</v>
      </c>
      <c r="M173" s="11">
        <f t="shared" si="40"/>
        <v>56</v>
      </c>
      <c r="N173" s="11">
        <f t="shared" si="41"/>
        <v>3.6923076923076925</v>
      </c>
      <c r="O173" s="11">
        <f t="shared" si="42"/>
        <v>50.769230769230766</v>
      </c>
    </row>
    <row r="174" spans="1:15" s="16" customFormat="1" ht="15.75" customHeight="1">
      <c r="A174" s="12"/>
      <c r="B174" s="13"/>
      <c r="C174" s="13"/>
      <c r="D174" s="13" t="s">
        <v>56</v>
      </c>
      <c r="E174" s="9">
        <v>20</v>
      </c>
      <c r="F174" s="34">
        <f t="shared" si="47"/>
        <v>17</v>
      </c>
      <c r="G174" s="13">
        <v>9</v>
      </c>
      <c r="H174" s="13">
        <v>5</v>
      </c>
      <c r="I174" s="13">
        <v>3</v>
      </c>
      <c r="J174" s="13">
        <v>0</v>
      </c>
      <c r="K174" s="11">
        <f t="shared" si="38"/>
        <v>100</v>
      </c>
      <c r="L174" s="11">
        <f t="shared" si="39"/>
        <v>82.352941176470594</v>
      </c>
      <c r="M174" s="11">
        <f t="shared" si="40"/>
        <v>78.117647058823536</v>
      </c>
      <c r="N174" s="11">
        <f t="shared" si="41"/>
        <v>4.3529411764705879</v>
      </c>
      <c r="O174" s="11">
        <f t="shared" si="42"/>
        <v>76.470588235294116</v>
      </c>
    </row>
    <row r="175" spans="1:15" s="16" customFormat="1" ht="15.75" customHeight="1">
      <c r="A175" s="12"/>
      <c r="B175" s="13"/>
      <c r="C175" s="13"/>
      <c r="D175" s="13" t="s">
        <v>58</v>
      </c>
      <c r="E175" s="9">
        <v>16</v>
      </c>
      <c r="F175" s="34">
        <f t="shared" si="47"/>
        <v>12</v>
      </c>
      <c r="G175" s="13">
        <v>0</v>
      </c>
      <c r="H175" s="13">
        <v>7</v>
      </c>
      <c r="I175" s="13">
        <v>5</v>
      </c>
      <c r="J175" s="13">
        <v>0</v>
      </c>
      <c r="K175" s="11">
        <f t="shared" si="38"/>
        <v>100</v>
      </c>
      <c r="L175" s="11">
        <f t="shared" si="39"/>
        <v>58.333333333333336</v>
      </c>
      <c r="M175" s="11">
        <f t="shared" si="40"/>
        <v>52.333333333333336</v>
      </c>
      <c r="N175" s="11">
        <f t="shared" si="41"/>
        <v>3.5833333333333335</v>
      </c>
      <c r="O175" s="11">
        <f t="shared" si="42"/>
        <v>46.666666666666664</v>
      </c>
    </row>
    <row r="176" spans="1:15" s="39" customFormat="1" ht="15.75" customHeight="1">
      <c r="A176" s="12"/>
      <c r="B176" s="13"/>
      <c r="C176" s="13"/>
      <c r="D176" s="13"/>
      <c r="E176" s="34">
        <f>SUM(E169:E175)</f>
        <v>122</v>
      </c>
      <c r="F176" s="34">
        <f>SUM(F169:F175)</f>
        <v>105</v>
      </c>
      <c r="G176" s="34">
        <f t="shared" ref="G176:J176" si="51">SUM(G169:G175)</f>
        <v>23</v>
      </c>
      <c r="H176" s="34">
        <f t="shared" si="51"/>
        <v>43</v>
      </c>
      <c r="I176" s="34">
        <f t="shared" si="51"/>
        <v>28</v>
      </c>
      <c r="J176" s="34">
        <f t="shared" si="51"/>
        <v>11</v>
      </c>
      <c r="K176" s="23">
        <f t="shared" si="38"/>
        <v>89.523809523809518</v>
      </c>
      <c r="L176" s="23">
        <f t="shared" si="39"/>
        <v>62.857142857142854</v>
      </c>
      <c r="M176" s="23">
        <f t="shared" si="40"/>
        <v>59.390476190476193</v>
      </c>
      <c r="N176" s="23">
        <f t="shared" si="41"/>
        <v>3.7428571428571429</v>
      </c>
      <c r="O176" s="23">
        <f t="shared" si="42"/>
        <v>54.666666666666664</v>
      </c>
    </row>
    <row r="177" spans="1:15" s="16" customFormat="1" ht="15.75" customHeight="1">
      <c r="A177" s="12"/>
      <c r="B177" s="13"/>
      <c r="C177" s="13" t="s">
        <v>46</v>
      </c>
      <c r="D177" s="13">
        <v>10</v>
      </c>
      <c r="E177" s="13">
        <v>18</v>
      </c>
      <c r="F177" s="34">
        <f t="shared" si="47"/>
        <v>18</v>
      </c>
      <c r="G177" s="13">
        <v>12</v>
      </c>
      <c r="H177" s="13">
        <v>5</v>
      </c>
      <c r="I177" s="13">
        <v>1</v>
      </c>
      <c r="J177" s="13">
        <v>0</v>
      </c>
      <c r="K177" s="11">
        <f t="shared" si="38"/>
        <v>100</v>
      </c>
      <c r="L177" s="11">
        <f t="shared" si="39"/>
        <v>94.444444444444443</v>
      </c>
      <c r="M177" s="11">
        <f t="shared" si="40"/>
        <v>86.444444444444443</v>
      </c>
      <c r="N177" s="11">
        <f t="shared" si="41"/>
        <v>4.6111111111111107</v>
      </c>
      <c r="O177" s="11">
        <f t="shared" si="42"/>
        <v>88.888888888888886</v>
      </c>
    </row>
    <row r="178" spans="1:15" s="16" customFormat="1" ht="15.75" customHeight="1">
      <c r="A178" s="12"/>
      <c r="B178" s="13"/>
      <c r="C178" s="13"/>
      <c r="D178" s="13">
        <v>11</v>
      </c>
      <c r="E178" s="13">
        <v>16</v>
      </c>
      <c r="F178" s="34">
        <f t="shared" si="47"/>
        <v>16</v>
      </c>
      <c r="G178" s="13">
        <v>11</v>
      </c>
      <c r="H178" s="13">
        <v>1</v>
      </c>
      <c r="I178" s="13">
        <v>4</v>
      </c>
      <c r="J178" s="13">
        <v>0</v>
      </c>
      <c r="K178" s="11">
        <f t="shared" si="38"/>
        <v>100</v>
      </c>
      <c r="L178" s="11">
        <f t="shared" si="39"/>
        <v>75</v>
      </c>
      <c r="M178" s="11">
        <f t="shared" si="40"/>
        <v>81.75</v>
      </c>
      <c r="N178" s="11">
        <f t="shared" si="41"/>
        <v>4.4375</v>
      </c>
      <c r="O178" s="11">
        <f t="shared" si="42"/>
        <v>73.75</v>
      </c>
    </row>
    <row r="179" spans="1:15" s="39" customFormat="1" ht="15.75" customHeight="1">
      <c r="A179" s="12"/>
      <c r="B179" s="13"/>
      <c r="C179" s="13"/>
      <c r="D179" s="13"/>
      <c r="E179" s="34">
        <f>SUM(E177:E178)</f>
        <v>34</v>
      </c>
      <c r="F179" s="34">
        <f>SUM(F177:F178)</f>
        <v>34</v>
      </c>
      <c r="G179" s="34">
        <f t="shared" ref="G179:J179" si="52">SUM(G177:G178)</f>
        <v>23</v>
      </c>
      <c r="H179" s="34">
        <f t="shared" si="52"/>
        <v>6</v>
      </c>
      <c r="I179" s="34">
        <f t="shared" si="52"/>
        <v>5</v>
      </c>
      <c r="J179" s="34">
        <f t="shared" si="52"/>
        <v>0</v>
      </c>
      <c r="K179" s="23">
        <f t="shared" si="38"/>
        <v>100</v>
      </c>
      <c r="L179" s="23">
        <f t="shared" si="39"/>
        <v>85.294117647058826</v>
      </c>
      <c r="M179" s="23">
        <f t="shared" si="40"/>
        <v>84.235294117647058</v>
      </c>
      <c r="N179" s="23">
        <f t="shared" si="41"/>
        <v>4.5294117647058822</v>
      </c>
      <c r="O179" s="23">
        <f t="shared" si="42"/>
        <v>81.764705882352942</v>
      </c>
    </row>
    <row r="180" spans="1:15" s="49" customFormat="1" ht="19.5" customHeight="1">
      <c r="A180" s="46"/>
      <c r="B180" s="47"/>
      <c r="C180" s="47"/>
      <c r="D180" s="47"/>
      <c r="E180" s="47">
        <f>E179+E176</f>
        <v>156</v>
      </c>
      <c r="F180" s="47">
        <f>F179+F176</f>
        <v>139</v>
      </c>
      <c r="G180" s="47">
        <f t="shared" ref="G180:J180" si="53">G179+G176</f>
        <v>46</v>
      </c>
      <c r="H180" s="47">
        <f t="shared" si="53"/>
        <v>49</v>
      </c>
      <c r="I180" s="47">
        <f t="shared" si="53"/>
        <v>33</v>
      </c>
      <c r="J180" s="47">
        <f t="shared" si="53"/>
        <v>11</v>
      </c>
      <c r="K180" s="48">
        <f t="shared" si="38"/>
        <v>92.086330935251794</v>
      </c>
      <c r="L180" s="48">
        <f t="shared" si="39"/>
        <v>68.345323741007192</v>
      </c>
      <c r="M180" s="48">
        <f t="shared" si="40"/>
        <v>65.467625899280577</v>
      </c>
      <c r="N180" s="48">
        <f t="shared" si="41"/>
        <v>3.935251798561151</v>
      </c>
      <c r="O180" s="48">
        <f t="shared" si="42"/>
        <v>61.294964028776981</v>
      </c>
    </row>
    <row r="181" spans="1:15" s="16" customFormat="1" ht="15.75" customHeight="1">
      <c r="A181" s="8"/>
      <c r="B181" s="13" t="s">
        <v>50</v>
      </c>
      <c r="C181" s="39" t="s">
        <v>11</v>
      </c>
      <c r="D181" s="13" t="s">
        <v>23</v>
      </c>
      <c r="E181" s="9">
        <v>20</v>
      </c>
      <c r="F181" s="34">
        <f t="shared" si="47"/>
        <v>18</v>
      </c>
      <c r="G181" s="8">
        <v>4</v>
      </c>
      <c r="H181" s="10">
        <v>3</v>
      </c>
      <c r="I181" s="8">
        <v>8</v>
      </c>
      <c r="J181" s="8">
        <v>3</v>
      </c>
      <c r="K181" s="11">
        <f t="shared" si="38"/>
        <v>83.333333333333329</v>
      </c>
      <c r="L181" s="11">
        <f t="shared" si="39"/>
        <v>38.888888888888886</v>
      </c>
      <c r="M181" s="11">
        <f t="shared" si="40"/>
        <v>51.555555555555557</v>
      </c>
      <c r="N181" s="11">
        <f t="shared" si="41"/>
        <v>3.4444444444444446</v>
      </c>
      <c r="O181" s="11">
        <f t="shared" si="42"/>
        <v>35.555555555555557</v>
      </c>
    </row>
    <row r="182" spans="1:15" s="15" customFormat="1" ht="15.75" customHeight="1">
      <c r="A182" s="8"/>
      <c r="B182" s="13"/>
      <c r="C182" s="13"/>
      <c r="D182" s="13" t="s">
        <v>22</v>
      </c>
      <c r="E182" s="9">
        <v>19</v>
      </c>
      <c r="F182" s="34">
        <f t="shared" si="47"/>
        <v>12</v>
      </c>
      <c r="G182" s="8">
        <v>0</v>
      </c>
      <c r="H182" s="10">
        <v>3</v>
      </c>
      <c r="I182" s="8">
        <v>7</v>
      </c>
      <c r="J182" s="8">
        <v>2</v>
      </c>
      <c r="K182" s="11">
        <f t="shared" si="38"/>
        <v>83.333333333333343</v>
      </c>
      <c r="L182" s="11">
        <f t="shared" si="39"/>
        <v>25</v>
      </c>
      <c r="M182" s="11">
        <f t="shared" si="40"/>
        <v>39.666666666666664</v>
      </c>
      <c r="N182" s="11">
        <f t="shared" si="41"/>
        <v>3.0833333333333335</v>
      </c>
      <c r="O182" s="11">
        <f t="shared" si="42"/>
        <v>20</v>
      </c>
    </row>
    <row r="183" spans="1:15" s="16" customFormat="1" ht="15.75" customHeight="1">
      <c r="A183" s="8"/>
      <c r="B183" s="13"/>
      <c r="C183" s="13"/>
      <c r="D183" s="13" t="s">
        <v>40</v>
      </c>
      <c r="E183" s="9">
        <v>18</v>
      </c>
      <c r="F183" s="34">
        <f t="shared" si="47"/>
        <v>16</v>
      </c>
      <c r="G183" s="8">
        <v>3</v>
      </c>
      <c r="H183" s="10">
        <v>7</v>
      </c>
      <c r="I183" s="8">
        <v>6</v>
      </c>
      <c r="J183" s="8">
        <v>0</v>
      </c>
      <c r="K183" s="11">
        <f t="shared" si="38"/>
        <v>100</v>
      </c>
      <c r="L183" s="11">
        <f t="shared" si="39"/>
        <v>62.5</v>
      </c>
      <c r="M183" s="11">
        <f t="shared" si="40"/>
        <v>60.25</v>
      </c>
      <c r="N183" s="11">
        <f t="shared" si="41"/>
        <v>3.8125</v>
      </c>
      <c r="O183" s="11">
        <f t="shared" si="42"/>
        <v>53.75</v>
      </c>
    </row>
    <row r="184" spans="1:15" s="16" customFormat="1" ht="15.75" customHeight="1">
      <c r="A184" s="8"/>
      <c r="B184" s="13"/>
      <c r="C184" s="13"/>
      <c r="D184" s="13" t="s">
        <v>32</v>
      </c>
      <c r="E184" s="10">
        <v>14</v>
      </c>
      <c r="F184" s="34">
        <f t="shared" si="47"/>
        <v>14</v>
      </c>
      <c r="G184" s="8">
        <v>2</v>
      </c>
      <c r="H184" s="10">
        <v>8</v>
      </c>
      <c r="I184" s="8">
        <v>3</v>
      </c>
      <c r="J184" s="8">
        <v>1</v>
      </c>
      <c r="K184" s="11">
        <f t="shared" si="38"/>
        <v>92.857142857142861</v>
      </c>
      <c r="L184" s="11">
        <f t="shared" si="39"/>
        <v>71.428571428571431</v>
      </c>
      <c r="M184" s="11">
        <f t="shared" si="40"/>
        <v>59.714285714285715</v>
      </c>
      <c r="N184" s="11">
        <f t="shared" si="41"/>
        <v>3.7857142857142856</v>
      </c>
      <c r="O184" s="11">
        <f t="shared" si="42"/>
        <v>60</v>
      </c>
    </row>
    <row r="185" spans="1:15" s="39" customFormat="1" ht="15.75" customHeight="1">
      <c r="A185" s="40"/>
      <c r="B185" s="13"/>
      <c r="C185" s="13"/>
      <c r="D185" s="13"/>
      <c r="E185" s="34">
        <f>SUM(E181:E184)</f>
        <v>71</v>
      </c>
      <c r="F185" s="34">
        <f>SUM(F181:F184)</f>
        <v>60</v>
      </c>
      <c r="G185" s="34">
        <f t="shared" ref="G185:J185" si="54">SUM(G181:G184)</f>
        <v>9</v>
      </c>
      <c r="H185" s="34">
        <f t="shared" si="54"/>
        <v>21</v>
      </c>
      <c r="I185" s="34">
        <f t="shared" si="54"/>
        <v>24</v>
      </c>
      <c r="J185" s="34">
        <f t="shared" si="54"/>
        <v>6</v>
      </c>
      <c r="K185" s="23">
        <f t="shared" si="38"/>
        <v>90</v>
      </c>
      <c r="L185" s="23">
        <f t="shared" si="39"/>
        <v>50</v>
      </c>
      <c r="M185" s="23">
        <f t="shared" si="40"/>
        <v>53.4</v>
      </c>
      <c r="N185" s="23">
        <f t="shared" si="41"/>
        <v>3.55</v>
      </c>
      <c r="O185" s="23">
        <f t="shared" si="42"/>
        <v>43</v>
      </c>
    </row>
    <row r="186" spans="1:15" s="16" customFormat="1" ht="15.75" customHeight="1">
      <c r="A186" s="8"/>
      <c r="B186" s="13"/>
      <c r="C186" s="13" t="s">
        <v>6</v>
      </c>
      <c r="D186" s="13" t="s">
        <v>29</v>
      </c>
      <c r="E186" s="9">
        <v>15</v>
      </c>
      <c r="F186" s="34">
        <f t="shared" si="47"/>
        <v>14</v>
      </c>
      <c r="G186" s="8">
        <v>4</v>
      </c>
      <c r="H186" s="10">
        <v>4</v>
      </c>
      <c r="I186" s="8">
        <v>5</v>
      </c>
      <c r="J186" s="8">
        <v>1</v>
      </c>
      <c r="K186" s="11">
        <f t="shared" si="38"/>
        <v>92.857142857142861</v>
      </c>
      <c r="L186" s="11">
        <f t="shared" si="39"/>
        <v>57.142857142857146</v>
      </c>
      <c r="M186" s="11">
        <f t="shared" si="40"/>
        <v>60.857142857142854</v>
      </c>
      <c r="N186" s="11">
        <f t="shared" si="41"/>
        <v>3.7857142857142856</v>
      </c>
      <c r="O186" s="11">
        <f t="shared" si="42"/>
        <v>51.428571428571431</v>
      </c>
    </row>
    <row r="187" spans="1:15" s="16" customFormat="1" ht="15.75" customHeight="1">
      <c r="A187" s="8"/>
      <c r="B187" s="13"/>
      <c r="C187" s="13"/>
      <c r="D187" s="13" t="s">
        <v>26</v>
      </c>
      <c r="E187" s="9">
        <v>14</v>
      </c>
      <c r="F187" s="34">
        <f t="shared" si="47"/>
        <v>12</v>
      </c>
      <c r="G187" s="8">
        <v>0</v>
      </c>
      <c r="H187" s="10">
        <v>7</v>
      </c>
      <c r="I187" s="8">
        <v>5</v>
      </c>
      <c r="J187" s="8">
        <v>0</v>
      </c>
      <c r="K187" s="11">
        <f t="shared" si="38"/>
        <v>100</v>
      </c>
      <c r="L187" s="11">
        <f t="shared" si="39"/>
        <v>58.333333333333336</v>
      </c>
      <c r="M187" s="11">
        <f t="shared" si="40"/>
        <v>52.333333333333336</v>
      </c>
      <c r="N187" s="11">
        <f t="shared" si="41"/>
        <v>3.5833333333333335</v>
      </c>
      <c r="O187" s="11">
        <f t="shared" si="42"/>
        <v>46.666666666666664</v>
      </c>
    </row>
    <row r="188" spans="1:15" s="16" customFormat="1" ht="15.75" customHeight="1">
      <c r="A188" s="8"/>
      <c r="B188" s="13"/>
      <c r="C188" s="13"/>
      <c r="D188" s="13" t="s">
        <v>41</v>
      </c>
      <c r="E188" s="9">
        <v>12</v>
      </c>
      <c r="F188" s="34">
        <f t="shared" si="47"/>
        <v>11</v>
      </c>
      <c r="G188" s="8">
        <v>0</v>
      </c>
      <c r="H188" s="10">
        <v>3</v>
      </c>
      <c r="I188" s="8">
        <v>8</v>
      </c>
      <c r="J188" s="8">
        <v>0</v>
      </c>
      <c r="K188" s="11">
        <f t="shared" si="38"/>
        <v>100.00000000000001</v>
      </c>
      <c r="L188" s="11">
        <f t="shared" si="39"/>
        <v>27.272727272727273</v>
      </c>
      <c r="M188" s="11">
        <f t="shared" si="40"/>
        <v>43.636363636363633</v>
      </c>
      <c r="N188" s="11">
        <f t="shared" si="41"/>
        <v>3.2727272727272729</v>
      </c>
      <c r="O188" s="11">
        <f t="shared" si="42"/>
        <v>21.818181818181817</v>
      </c>
    </row>
    <row r="189" spans="1:15" s="16" customFormat="1" ht="15.75" customHeight="1">
      <c r="A189" s="8"/>
      <c r="B189" s="13"/>
      <c r="C189" s="13"/>
      <c r="D189" s="13" t="s">
        <v>27</v>
      </c>
      <c r="E189" s="9">
        <v>15</v>
      </c>
      <c r="F189" s="34">
        <f t="shared" si="47"/>
        <v>14</v>
      </c>
      <c r="G189" s="8">
        <v>0</v>
      </c>
      <c r="H189" s="10">
        <v>11</v>
      </c>
      <c r="I189" s="8">
        <v>3</v>
      </c>
      <c r="J189" s="8">
        <v>0</v>
      </c>
      <c r="K189" s="11">
        <f t="shared" si="38"/>
        <v>100</v>
      </c>
      <c r="L189" s="11">
        <f t="shared" si="39"/>
        <v>78.571428571428569</v>
      </c>
      <c r="M189" s="11">
        <f t="shared" si="40"/>
        <v>58</v>
      </c>
      <c r="N189" s="11">
        <f t="shared" si="41"/>
        <v>3.7857142857142856</v>
      </c>
      <c r="O189" s="11">
        <f t="shared" si="42"/>
        <v>62.857142857142854</v>
      </c>
    </row>
    <row r="190" spans="1:15" s="16" customFormat="1" ht="15.75" customHeight="1">
      <c r="A190" s="8"/>
      <c r="B190" s="13"/>
      <c r="C190" s="13"/>
      <c r="D190" s="13" t="s">
        <v>35</v>
      </c>
      <c r="E190" s="9">
        <v>15</v>
      </c>
      <c r="F190" s="34">
        <f t="shared" si="47"/>
        <v>14</v>
      </c>
      <c r="G190" s="8">
        <v>0</v>
      </c>
      <c r="H190" s="10">
        <v>2</v>
      </c>
      <c r="I190" s="8">
        <v>9</v>
      </c>
      <c r="J190" s="8">
        <v>3</v>
      </c>
      <c r="K190" s="11">
        <f t="shared" si="38"/>
        <v>78.571428571428569</v>
      </c>
      <c r="L190" s="11">
        <f t="shared" si="39"/>
        <v>14.285714285714286</v>
      </c>
      <c r="M190" s="11">
        <f t="shared" si="40"/>
        <v>35.714285714285715</v>
      </c>
      <c r="N190" s="11">
        <f t="shared" si="41"/>
        <v>2.9285714285714284</v>
      </c>
      <c r="O190" s="11">
        <f t="shared" si="42"/>
        <v>11.428571428571429</v>
      </c>
    </row>
    <row r="191" spans="1:15" s="16" customFormat="1" ht="15.75" customHeight="1">
      <c r="A191" s="8"/>
      <c r="B191" s="13"/>
      <c r="C191" s="13"/>
      <c r="D191" s="13" t="s">
        <v>60</v>
      </c>
      <c r="E191" s="9">
        <v>14</v>
      </c>
      <c r="F191" s="34">
        <f t="shared" si="47"/>
        <v>13</v>
      </c>
      <c r="G191" s="8">
        <v>0</v>
      </c>
      <c r="H191" s="10">
        <v>3</v>
      </c>
      <c r="I191" s="8">
        <v>8</v>
      </c>
      <c r="J191" s="8">
        <v>2</v>
      </c>
      <c r="K191" s="11">
        <f t="shared" si="38"/>
        <v>84.615384615384613</v>
      </c>
      <c r="L191" s="11">
        <f t="shared" si="39"/>
        <v>23.076923076923077</v>
      </c>
      <c r="M191" s="11">
        <f t="shared" si="40"/>
        <v>39.384615384615387</v>
      </c>
      <c r="N191" s="11">
        <f t="shared" si="41"/>
        <v>3.0769230769230771</v>
      </c>
      <c r="O191" s="11">
        <f t="shared" si="42"/>
        <v>18.46153846153846</v>
      </c>
    </row>
    <row r="192" spans="1:15" s="16" customFormat="1" ht="15.75" customHeight="1">
      <c r="A192" s="8"/>
      <c r="B192" s="13"/>
      <c r="C192" s="13"/>
      <c r="D192" s="13" t="s">
        <v>33</v>
      </c>
      <c r="E192" s="9">
        <v>17</v>
      </c>
      <c r="F192" s="34">
        <f t="shared" si="47"/>
        <v>17</v>
      </c>
      <c r="G192" s="8">
        <v>1</v>
      </c>
      <c r="H192" s="10">
        <v>4</v>
      </c>
      <c r="I192" s="8">
        <v>11</v>
      </c>
      <c r="J192" s="8">
        <v>1</v>
      </c>
      <c r="K192" s="11">
        <f t="shared" si="38"/>
        <v>94.117647058823536</v>
      </c>
      <c r="L192" s="11">
        <f t="shared" si="39"/>
        <v>29.411764705882355</v>
      </c>
      <c r="M192" s="11">
        <f t="shared" si="40"/>
        <v>45.176470588235297</v>
      </c>
      <c r="N192" s="11">
        <f t="shared" si="41"/>
        <v>3.2941176470588234</v>
      </c>
      <c r="O192" s="11">
        <f t="shared" si="42"/>
        <v>24.705882352941178</v>
      </c>
    </row>
    <row r="193" spans="1:15" s="16" customFormat="1" ht="15.75" customHeight="1">
      <c r="A193" s="8"/>
      <c r="B193" s="13"/>
      <c r="C193" s="13"/>
      <c r="D193" s="13" t="s">
        <v>36</v>
      </c>
      <c r="E193" s="9">
        <v>17</v>
      </c>
      <c r="F193" s="34">
        <f t="shared" si="47"/>
        <v>16</v>
      </c>
      <c r="G193" s="8">
        <v>4</v>
      </c>
      <c r="H193" s="10">
        <v>3</v>
      </c>
      <c r="I193" s="8">
        <v>7</v>
      </c>
      <c r="J193" s="8">
        <v>2</v>
      </c>
      <c r="K193" s="11">
        <f t="shared" si="38"/>
        <v>87.5</v>
      </c>
      <c r="L193" s="11">
        <f t="shared" si="39"/>
        <v>43.75</v>
      </c>
      <c r="M193" s="11">
        <f t="shared" si="40"/>
        <v>54.75</v>
      </c>
      <c r="N193" s="11">
        <f t="shared" si="41"/>
        <v>3.5625</v>
      </c>
      <c r="O193" s="11">
        <f t="shared" si="42"/>
        <v>40</v>
      </c>
    </row>
    <row r="194" spans="1:15" s="16" customFormat="1" ht="15.75" customHeight="1">
      <c r="A194" s="8"/>
      <c r="B194" s="13"/>
      <c r="C194" s="13"/>
      <c r="D194" s="13" t="s">
        <v>30</v>
      </c>
      <c r="E194" s="9">
        <v>17</v>
      </c>
      <c r="F194" s="34">
        <f t="shared" si="47"/>
        <v>14</v>
      </c>
      <c r="G194" s="8">
        <v>0</v>
      </c>
      <c r="H194" s="10">
        <v>3</v>
      </c>
      <c r="I194" s="8">
        <v>11</v>
      </c>
      <c r="J194" s="8">
        <v>0</v>
      </c>
      <c r="K194" s="11">
        <f t="shared" si="38"/>
        <v>100</v>
      </c>
      <c r="L194" s="11">
        <f t="shared" si="39"/>
        <v>21.428571428571431</v>
      </c>
      <c r="M194" s="11">
        <f t="shared" si="40"/>
        <v>42</v>
      </c>
      <c r="N194" s="11">
        <f t="shared" si="41"/>
        <v>3.2142857142857144</v>
      </c>
      <c r="O194" s="11">
        <f t="shared" si="42"/>
        <v>17.142857142857142</v>
      </c>
    </row>
    <row r="195" spans="1:15" s="16" customFormat="1" ht="15.75" customHeight="1">
      <c r="A195" s="8"/>
      <c r="B195" s="13"/>
      <c r="C195" s="13"/>
      <c r="D195" s="13" t="s">
        <v>25</v>
      </c>
      <c r="E195" s="9">
        <v>16</v>
      </c>
      <c r="F195" s="34">
        <f t="shared" si="47"/>
        <v>16</v>
      </c>
      <c r="G195" s="8">
        <v>2</v>
      </c>
      <c r="H195" s="10">
        <v>5</v>
      </c>
      <c r="I195" s="8">
        <v>9</v>
      </c>
      <c r="J195" s="8">
        <v>0</v>
      </c>
      <c r="K195" s="11">
        <f t="shared" si="38"/>
        <v>100</v>
      </c>
      <c r="L195" s="11">
        <f t="shared" si="39"/>
        <v>43.75</v>
      </c>
      <c r="M195" s="11">
        <f t="shared" si="40"/>
        <v>52.75</v>
      </c>
      <c r="N195" s="11">
        <f t="shared" si="41"/>
        <v>3.5625</v>
      </c>
      <c r="O195" s="11">
        <f t="shared" si="42"/>
        <v>37.5</v>
      </c>
    </row>
    <row r="196" spans="1:15" s="16" customFormat="1" ht="15.75" customHeight="1">
      <c r="A196" s="8"/>
      <c r="B196" s="13"/>
      <c r="C196" s="13"/>
      <c r="D196" s="13" t="s">
        <v>24</v>
      </c>
      <c r="E196" s="9">
        <v>17</v>
      </c>
      <c r="F196" s="34">
        <f t="shared" si="47"/>
        <v>15</v>
      </c>
      <c r="G196" s="8">
        <v>2</v>
      </c>
      <c r="H196" s="10">
        <v>3</v>
      </c>
      <c r="I196" s="8">
        <v>9</v>
      </c>
      <c r="J196" s="8">
        <v>1</v>
      </c>
      <c r="K196" s="11">
        <f t="shared" si="38"/>
        <v>93.333333333333343</v>
      </c>
      <c r="L196" s="11">
        <f t="shared" si="39"/>
        <v>33.333333333333336</v>
      </c>
      <c r="M196" s="11">
        <f t="shared" si="40"/>
        <v>48.8</v>
      </c>
      <c r="N196" s="11">
        <f t="shared" si="41"/>
        <v>3.4</v>
      </c>
      <c r="O196" s="11">
        <f t="shared" si="42"/>
        <v>29.333333333333332</v>
      </c>
    </row>
    <row r="197" spans="1:15" s="16" customFormat="1" ht="15.75" customHeight="1">
      <c r="A197" s="8"/>
      <c r="B197" s="13"/>
      <c r="C197" s="13"/>
      <c r="D197" s="13" t="s">
        <v>56</v>
      </c>
      <c r="E197" s="9">
        <v>20</v>
      </c>
      <c r="F197" s="34">
        <f t="shared" si="47"/>
        <v>20</v>
      </c>
      <c r="G197" s="8">
        <v>5</v>
      </c>
      <c r="H197" s="10">
        <v>6</v>
      </c>
      <c r="I197" s="8">
        <v>9</v>
      </c>
      <c r="J197" s="8">
        <v>0</v>
      </c>
      <c r="K197" s="11">
        <f t="shared" si="38"/>
        <v>100</v>
      </c>
      <c r="L197" s="11">
        <f t="shared" si="39"/>
        <v>55</v>
      </c>
      <c r="M197" s="11">
        <f t="shared" si="40"/>
        <v>60.4</v>
      </c>
      <c r="N197" s="11">
        <f t="shared" si="41"/>
        <v>3.8</v>
      </c>
      <c r="O197" s="11">
        <f t="shared" si="42"/>
        <v>49</v>
      </c>
    </row>
    <row r="198" spans="1:15" s="16" customFormat="1" ht="15.75" customHeight="1">
      <c r="A198" s="8"/>
      <c r="B198" s="13"/>
      <c r="C198" s="13"/>
      <c r="D198" s="13" t="s">
        <v>58</v>
      </c>
      <c r="E198" s="9">
        <v>16</v>
      </c>
      <c r="F198" s="34">
        <f t="shared" si="47"/>
        <v>14</v>
      </c>
      <c r="G198" s="8">
        <v>0</v>
      </c>
      <c r="H198" s="10">
        <v>1</v>
      </c>
      <c r="I198" s="8">
        <v>10</v>
      </c>
      <c r="J198" s="8">
        <v>3</v>
      </c>
      <c r="K198" s="11">
        <f t="shared" si="38"/>
        <v>78.571428571428569</v>
      </c>
      <c r="L198" s="11">
        <f t="shared" si="39"/>
        <v>7.1428571428571432</v>
      </c>
      <c r="M198" s="11">
        <f t="shared" si="40"/>
        <v>33.714285714285715</v>
      </c>
      <c r="N198" s="11">
        <f t="shared" si="41"/>
        <v>2.8571428571428572</v>
      </c>
      <c r="O198" s="11">
        <f t="shared" si="42"/>
        <v>5.7142857142857144</v>
      </c>
    </row>
    <row r="199" spans="1:15" s="16" customFormat="1" ht="15.75" customHeight="1">
      <c r="A199" s="8"/>
      <c r="B199" s="13"/>
      <c r="C199" s="13"/>
      <c r="D199" s="13">
        <v>10</v>
      </c>
      <c r="E199" s="9">
        <v>18</v>
      </c>
      <c r="F199" s="34">
        <f t="shared" si="47"/>
        <v>14</v>
      </c>
      <c r="G199" s="8">
        <v>0</v>
      </c>
      <c r="H199" s="10">
        <v>2</v>
      </c>
      <c r="I199" s="8">
        <v>3</v>
      </c>
      <c r="J199" s="8">
        <v>9</v>
      </c>
      <c r="K199" s="11">
        <f t="shared" si="38"/>
        <v>35.714285714285715</v>
      </c>
      <c r="L199" s="11">
        <f t="shared" si="39"/>
        <v>14.285714285714286</v>
      </c>
      <c r="M199" s="11">
        <f t="shared" si="40"/>
        <v>27.142857142857142</v>
      </c>
      <c r="N199" s="11">
        <f t="shared" si="41"/>
        <v>2.5</v>
      </c>
      <c r="O199" s="11">
        <f t="shared" si="42"/>
        <v>11.428571428571429</v>
      </c>
    </row>
    <row r="200" spans="1:15" s="15" customFormat="1" ht="15.75" customHeight="1">
      <c r="A200" s="12"/>
      <c r="B200" s="13"/>
      <c r="C200" s="13"/>
      <c r="D200" s="13">
        <v>11</v>
      </c>
      <c r="E200" s="9">
        <v>16</v>
      </c>
      <c r="F200" s="34">
        <f t="shared" si="47"/>
        <v>16</v>
      </c>
      <c r="G200" s="8">
        <v>6</v>
      </c>
      <c r="H200" s="10">
        <v>6</v>
      </c>
      <c r="I200" s="8">
        <v>4</v>
      </c>
      <c r="J200" s="8">
        <v>0</v>
      </c>
      <c r="K200" s="11">
        <f t="shared" si="38"/>
        <v>100</v>
      </c>
      <c r="L200" s="11">
        <f t="shared" si="39"/>
        <v>75</v>
      </c>
      <c r="M200" s="11">
        <f t="shared" si="40"/>
        <v>70.5</v>
      </c>
      <c r="N200" s="11">
        <f t="shared" si="41"/>
        <v>4.125</v>
      </c>
      <c r="O200" s="11">
        <f t="shared" si="42"/>
        <v>67.5</v>
      </c>
    </row>
    <row r="201" spans="1:15" s="39" customFormat="1" ht="15.75" customHeight="1">
      <c r="A201" s="12"/>
      <c r="B201" s="13"/>
      <c r="C201" s="13"/>
      <c r="D201" s="13"/>
      <c r="E201" s="34">
        <f>SUM(E186:E200)</f>
        <v>239</v>
      </c>
      <c r="F201" s="34">
        <f>SUM(F186:F200)</f>
        <v>220</v>
      </c>
      <c r="G201" s="34">
        <f t="shared" ref="G201:J201" si="55">SUM(G186:G200)</f>
        <v>24</v>
      </c>
      <c r="H201" s="34">
        <f t="shared" si="55"/>
        <v>63</v>
      </c>
      <c r="I201" s="34">
        <f t="shared" si="55"/>
        <v>111</v>
      </c>
      <c r="J201" s="34">
        <f t="shared" si="55"/>
        <v>22</v>
      </c>
      <c r="K201" s="23">
        <f t="shared" si="38"/>
        <v>90</v>
      </c>
      <c r="L201" s="23">
        <f t="shared" si="39"/>
        <v>39.545454545454547</v>
      </c>
      <c r="M201" s="23">
        <f t="shared" si="40"/>
        <v>49</v>
      </c>
      <c r="N201" s="23">
        <f t="shared" si="41"/>
        <v>3.4045454545454548</v>
      </c>
      <c r="O201" s="23">
        <f t="shared" si="42"/>
        <v>33.81818181818182</v>
      </c>
    </row>
    <row r="202" spans="1:15" s="49" customFormat="1" ht="21" customHeight="1">
      <c r="A202" s="46"/>
      <c r="B202" s="47"/>
      <c r="C202" s="47"/>
      <c r="D202" s="47"/>
      <c r="E202" s="47">
        <f>E201+E185</f>
        <v>310</v>
      </c>
      <c r="F202" s="47">
        <f>F201+F185</f>
        <v>280</v>
      </c>
      <c r="G202" s="47">
        <f t="shared" ref="G202:J202" si="56">G201+G185</f>
        <v>33</v>
      </c>
      <c r="H202" s="47">
        <f t="shared" si="56"/>
        <v>84</v>
      </c>
      <c r="I202" s="47">
        <f t="shared" si="56"/>
        <v>135</v>
      </c>
      <c r="J202" s="47">
        <f t="shared" si="56"/>
        <v>28</v>
      </c>
      <c r="K202" s="48">
        <f t="shared" si="38"/>
        <v>90</v>
      </c>
      <c r="L202" s="48">
        <f t="shared" si="39"/>
        <v>41.785714285714285</v>
      </c>
      <c r="M202" s="48">
        <f t="shared" si="40"/>
        <v>49.942857142857143</v>
      </c>
      <c r="N202" s="48">
        <f t="shared" si="41"/>
        <v>3.4357142857142855</v>
      </c>
      <c r="O202" s="48">
        <f t="shared" si="42"/>
        <v>35.785714285714285</v>
      </c>
    </row>
    <row r="203" spans="1:15" s="16" customFormat="1" ht="15.75" customHeight="1">
      <c r="A203" s="8"/>
      <c r="B203" s="13" t="s">
        <v>51</v>
      </c>
      <c r="C203" s="13" t="s">
        <v>11</v>
      </c>
      <c r="D203" s="13" t="s">
        <v>33</v>
      </c>
      <c r="E203" s="9">
        <v>17</v>
      </c>
      <c r="F203" s="34">
        <f t="shared" si="47"/>
        <v>16</v>
      </c>
      <c r="G203" s="8">
        <v>0</v>
      </c>
      <c r="H203" s="10">
        <v>2</v>
      </c>
      <c r="I203" s="8">
        <v>10</v>
      </c>
      <c r="J203" s="8">
        <v>4</v>
      </c>
      <c r="K203" s="11">
        <f t="shared" si="38"/>
        <v>75</v>
      </c>
      <c r="L203" s="11">
        <f t="shared" si="39"/>
        <v>12.5</v>
      </c>
      <c r="M203" s="11">
        <f t="shared" si="40"/>
        <v>34.5</v>
      </c>
      <c r="N203" s="11">
        <f t="shared" si="41"/>
        <v>2.875</v>
      </c>
      <c r="O203" s="11">
        <f t="shared" si="42"/>
        <v>10</v>
      </c>
    </row>
    <row r="204" spans="1:15" s="16" customFormat="1" ht="15.75" customHeight="1">
      <c r="A204" s="8"/>
      <c r="B204" s="13"/>
      <c r="C204" s="13"/>
      <c r="D204" s="13" t="s">
        <v>36</v>
      </c>
      <c r="E204" s="9">
        <v>17</v>
      </c>
      <c r="F204" s="34">
        <f t="shared" si="47"/>
        <v>15</v>
      </c>
      <c r="G204" s="8">
        <v>0</v>
      </c>
      <c r="H204" s="10">
        <v>5</v>
      </c>
      <c r="I204" s="8">
        <v>9</v>
      </c>
      <c r="J204" s="8">
        <v>1</v>
      </c>
      <c r="K204" s="11">
        <f t="shared" ref="K204:K226" si="57">100/F204*(G204+H204+I204)</f>
        <v>93.333333333333343</v>
      </c>
      <c r="L204" s="11">
        <f t="shared" si="39"/>
        <v>33.333333333333336</v>
      </c>
      <c r="M204" s="11">
        <f t="shared" si="40"/>
        <v>44</v>
      </c>
      <c r="N204" s="11">
        <f t="shared" si="41"/>
        <v>3.2666666666666666</v>
      </c>
      <c r="O204" s="11">
        <f t="shared" si="42"/>
        <v>26.666666666666668</v>
      </c>
    </row>
    <row r="205" spans="1:15" s="16" customFormat="1" ht="15.75" customHeight="1">
      <c r="A205" s="8"/>
      <c r="B205" s="13"/>
      <c r="C205" s="13"/>
      <c r="D205" s="13" t="s">
        <v>30</v>
      </c>
      <c r="E205" s="9">
        <v>17</v>
      </c>
      <c r="F205" s="34">
        <f t="shared" si="47"/>
        <v>12</v>
      </c>
      <c r="G205" s="8">
        <v>0</v>
      </c>
      <c r="H205" s="10">
        <v>0</v>
      </c>
      <c r="I205" s="8">
        <v>8</v>
      </c>
      <c r="J205" s="8">
        <v>4</v>
      </c>
      <c r="K205" s="11">
        <f t="shared" si="57"/>
        <v>66.666666666666671</v>
      </c>
      <c r="L205" s="11">
        <f t="shared" ref="L205:L226" si="58">100/F205*(H205+G205)</f>
        <v>0</v>
      </c>
      <c r="M205" s="11">
        <f t="shared" ref="M205:M226" si="59">(G205*100+H205*64+I205*36+J205*16)/F205</f>
        <v>29.333333333333332</v>
      </c>
      <c r="N205" s="11">
        <f t="shared" ref="N205:N226" si="60">(G205*5+H205*4+I205*3+J205*2)/F205</f>
        <v>2.6666666666666665</v>
      </c>
      <c r="O205" s="11">
        <f t="shared" si="42"/>
        <v>0</v>
      </c>
    </row>
    <row r="206" spans="1:15" s="16" customFormat="1" ht="15.75" customHeight="1">
      <c r="A206" s="8"/>
      <c r="B206" s="13"/>
      <c r="C206" s="13"/>
      <c r="D206" s="13" t="s">
        <v>25</v>
      </c>
      <c r="E206" s="9">
        <v>16</v>
      </c>
      <c r="F206" s="34">
        <f t="shared" si="47"/>
        <v>16</v>
      </c>
      <c r="G206" s="8">
        <v>0</v>
      </c>
      <c r="H206" s="10">
        <v>3</v>
      </c>
      <c r="I206" s="8">
        <v>8</v>
      </c>
      <c r="J206" s="8">
        <v>5</v>
      </c>
      <c r="K206" s="11">
        <f t="shared" si="57"/>
        <v>68.75</v>
      </c>
      <c r="L206" s="11">
        <f t="shared" si="58"/>
        <v>18.75</v>
      </c>
      <c r="M206" s="11">
        <f t="shared" si="59"/>
        <v>35</v>
      </c>
      <c r="N206" s="11">
        <f t="shared" si="60"/>
        <v>2.875</v>
      </c>
      <c r="O206" s="11">
        <f t="shared" si="42"/>
        <v>15</v>
      </c>
    </row>
    <row r="207" spans="1:15" s="16" customFormat="1" ht="15.75" customHeight="1">
      <c r="A207" s="8"/>
      <c r="B207" s="13"/>
      <c r="C207" s="13"/>
      <c r="D207" s="13" t="s">
        <v>24</v>
      </c>
      <c r="E207" s="9">
        <v>16</v>
      </c>
      <c r="F207" s="34">
        <f t="shared" si="47"/>
        <v>16</v>
      </c>
      <c r="G207" s="8">
        <v>1</v>
      </c>
      <c r="H207" s="10">
        <v>4</v>
      </c>
      <c r="I207" s="8">
        <v>8</v>
      </c>
      <c r="J207" s="8">
        <v>3</v>
      </c>
      <c r="K207" s="11">
        <f t="shared" si="57"/>
        <v>81.25</v>
      </c>
      <c r="L207" s="11">
        <f t="shared" si="58"/>
        <v>31.25</v>
      </c>
      <c r="M207" s="11">
        <f t="shared" si="59"/>
        <v>43.25</v>
      </c>
      <c r="N207" s="11">
        <f t="shared" si="60"/>
        <v>3.1875</v>
      </c>
      <c r="O207" s="11">
        <f t="shared" si="42"/>
        <v>26.25</v>
      </c>
    </row>
    <row r="208" spans="1:15" s="16" customFormat="1" ht="15.75" customHeight="1">
      <c r="A208" s="8"/>
      <c r="B208" s="13"/>
      <c r="C208" s="13"/>
      <c r="D208" s="13" t="s">
        <v>56</v>
      </c>
      <c r="E208" s="9">
        <v>20</v>
      </c>
      <c r="F208" s="34">
        <f t="shared" si="47"/>
        <v>19</v>
      </c>
      <c r="G208" s="8">
        <v>0</v>
      </c>
      <c r="H208" s="10">
        <v>8</v>
      </c>
      <c r="I208" s="8">
        <v>8</v>
      </c>
      <c r="J208" s="8">
        <v>3</v>
      </c>
      <c r="K208" s="11">
        <f t="shared" si="57"/>
        <v>84.21052631578948</v>
      </c>
      <c r="L208" s="11">
        <f t="shared" si="58"/>
        <v>42.10526315789474</v>
      </c>
      <c r="M208" s="11">
        <f t="shared" si="59"/>
        <v>44.631578947368418</v>
      </c>
      <c r="N208" s="11">
        <f t="shared" si="60"/>
        <v>3.263157894736842</v>
      </c>
      <c r="O208" s="11">
        <f t="shared" si="42"/>
        <v>33.684210526315788</v>
      </c>
    </row>
    <row r="209" spans="1:15" s="16" customFormat="1" ht="15.75" customHeight="1">
      <c r="A209" s="8"/>
      <c r="B209" s="13"/>
      <c r="C209" s="13"/>
      <c r="D209" s="13" t="s">
        <v>58</v>
      </c>
      <c r="E209" s="9">
        <v>15</v>
      </c>
      <c r="F209" s="34">
        <f t="shared" si="47"/>
        <v>13</v>
      </c>
      <c r="G209" s="8">
        <v>0</v>
      </c>
      <c r="H209" s="10">
        <v>0</v>
      </c>
      <c r="I209" s="8">
        <v>11</v>
      </c>
      <c r="J209" s="8">
        <v>2</v>
      </c>
      <c r="K209" s="11">
        <f t="shared" si="57"/>
        <v>84.615384615384613</v>
      </c>
      <c r="L209" s="11">
        <f t="shared" si="58"/>
        <v>0</v>
      </c>
      <c r="M209" s="11">
        <f t="shared" si="59"/>
        <v>32.92307692307692</v>
      </c>
      <c r="N209" s="11">
        <f t="shared" si="60"/>
        <v>2.8461538461538463</v>
      </c>
      <c r="O209" s="11">
        <f t="shared" si="42"/>
        <v>0</v>
      </c>
    </row>
    <row r="210" spans="1:15" s="15" customFormat="1" ht="15.75" customHeight="1">
      <c r="A210" s="8"/>
      <c r="B210" s="13"/>
      <c r="C210" s="13"/>
      <c r="D210" s="13">
        <v>10</v>
      </c>
      <c r="E210" s="9">
        <v>18</v>
      </c>
      <c r="F210" s="34">
        <f t="shared" si="47"/>
        <v>15</v>
      </c>
      <c r="G210" s="8">
        <v>0</v>
      </c>
      <c r="H210" s="10">
        <v>4</v>
      </c>
      <c r="I210" s="8">
        <v>6</v>
      </c>
      <c r="J210" s="8">
        <v>5</v>
      </c>
      <c r="K210" s="11">
        <f t="shared" si="57"/>
        <v>66.666666666666671</v>
      </c>
      <c r="L210" s="11">
        <f t="shared" si="58"/>
        <v>26.666666666666668</v>
      </c>
      <c r="M210" s="11">
        <f t="shared" si="59"/>
        <v>36.799999999999997</v>
      </c>
      <c r="N210" s="11">
        <f t="shared" si="60"/>
        <v>2.9333333333333331</v>
      </c>
      <c r="O210" s="11">
        <f t="shared" si="42"/>
        <v>21.333333333333332</v>
      </c>
    </row>
    <row r="211" spans="1:15" s="16" customFormat="1" ht="15.75" customHeight="1">
      <c r="A211" s="8"/>
      <c r="B211" s="13"/>
      <c r="C211" s="13"/>
      <c r="D211" s="13">
        <v>11</v>
      </c>
      <c r="E211" s="9">
        <v>16</v>
      </c>
      <c r="F211" s="34">
        <f t="shared" si="47"/>
        <v>14</v>
      </c>
      <c r="G211" s="8">
        <v>4</v>
      </c>
      <c r="H211" s="10">
        <v>5</v>
      </c>
      <c r="I211" s="8">
        <v>5</v>
      </c>
      <c r="J211" s="8">
        <v>0</v>
      </c>
      <c r="K211" s="11">
        <f t="shared" si="57"/>
        <v>100</v>
      </c>
      <c r="L211" s="11">
        <f t="shared" si="58"/>
        <v>64.285714285714292</v>
      </c>
      <c r="M211" s="11">
        <f t="shared" si="59"/>
        <v>64.285714285714292</v>
      </c>
      <c r="N211" s="11">
        <f t="shared" si="60"/>
        <v>3.9285714285714284</v>
      </c>
      <c r="O211" s="11">
        <f t="shared" si="42"/>
        <v>57.142857142857146</v>
      </c>
    </row>
    <row r="212" spans="1:15" s="49" customFormat="1" ht="19.5" customHeight="1">
      <c r="A212" s="46"/>
      <c r="B212" s="47"/>
      <c r="C212" s="47"/>
      <c r="D212" s="47"/>
      <c r="E212" s="47">
        <f>SUM(E203:E211)</f>
        <v>152</v>
      </c>
      <c r="F212" s="47">
        <f t="shared" ref="F212:J212" si="61">SUM(F203:F211)</f>
        <v>136</v>
      </c>
      <c r="G212" s="47">
        <f t="shared" si="61"/>
        <v>5</v>
      </c>
      <c r="H212" s="47">
        <f t="shared" si="61"/>
        <v>31</v>
      </c>
      <c r="I212" s="47">
        <f t="shared" si="61"/>
        <v>73</v>
      </c>
      <c r="J212" s="47">
        <f t="shared" si="61"/>
        <v>27</v>
      </c>
      <c r="K212" s="48">
        <f t="shared" si="57"/>
        <v>80.14705882352942</v>
      </c>
      <c r="L212" s="48">
        <f t="shared" si="58"/>
        <v>26.47058823529412</v>
      </c>
      <c r="M212" s="48">
        <f t="shared" si="59"/>
        <v>40.764705882352942</v>
      </c>
      <c r="N212" s="48">
        <f t="shared" si="60"/>
        <v>3.1029411764705883</v>
      </c>
      <c r="O212" s="48">
        <f t="shared" si="42"/>
        <v>21.911764705882351</v>
      </c>
    </row>
    <row r="213" spans="1:15" s="16" customFormat="1" ht="15.75" customHeight="1">
      <c r="A213" s="8"/>
      <c r="B213" s="13" t="s">
        <v>52</v>
      </c>
      <c r="C213" s="13" t="s">
        <v>11</v>
      </c>
      <c r="D213" s="13" t="s">
        <v>29</v>
      </c>
      <c r="E213" s="9">
        <v>15</v>
      </c>
      <c r="F213" s="34">
        <f>G213++H213+I213+J213</f>
        <v>13</v>
      </c>
      <c r="G213" s="8">
        <v>1</v>
      </c>
      <c r="H213" s="10">
        <v>5</v>
      </c>
      <c r="I213" s="8">
        <v>7</v>
      </c>
      <c r="J213" s="8">
        <v>0</v>
      </c>
      <c r="K213" s="11">
        <f t="shared" si="57"/>
        <v>100</v>
      </c>
      <c r="L213" s="11">
        <f t="shared" si="58"/>
        <v>46.153846153846153</v>
      </c>
      <c r="M213" s="11">
        <f t="shared" si="59"/>
        <v>51.692307692307693</v>
      </c>
      <c r="N213" s="11">
        <f t="shared" si="60"/>
        <v>3.5384615384615383</v>
      </c>
      <c r="O213" s="11">
        <f t="shared" si="42"/>
        <v>38.46153846153846</v>
      </c>
    </row>
    <row r="214" spans="1:15" s="16" customFormat="1" ht="15.75" customHeight="1">
      <c r="A214" s="8"/>
      <c r="B214" s="13"/>
      <c r="C214" s="13"/>
      <c r="D214" s="13" t="s">
        <v>26</v>
      </c>
      <c r="E214" s="9">
        <v>15</v>
      </c>
      <c r="F214" s="34">
        <f t="shared" ref="F214:F215" si="62">G214++H214+I214+J214</f>
        <v>14</v>
      </c>
      <c r="G214" s="8">
        <v>0</v>
      </c>
      <c r="H214" s="10">
        <v>6</v>
      </c>
      <c r="I214" s="8">
        <v>6</v>
      </c>
      <c r="J214" s="8">
        <v>2</v>
      </c>
      <c r="K214" s="11">
        <f t="shared" si="57"/>
        <v>85.714285714285722</v>
      </c>
      <c r="L214" s="11">
        <f t="shared" si="58"/>
        <v>42.857142857142861</v>
      </c>
      <c r="M214" s="11">
        <f t="shared" si="59"/>
        <v>45.142857142857146</v>
      </c>
      <c r="N214" s="11">
        <f t="shared" si="60"/>
        <v>3.2857142857142856</v>
      </c>
      <c r="O214" s="11">
        <f t="shared" si="42"/>
        <v>34.285714285714285</v>
      </c>
    </row>
    <row r="215" spans="1:15" s="16" customFormat="1" ht="15.75" customHeight="1">
      <c r="A215" s="8"/>
      <c r="B215" s="13"/>
      <c r="C215" s="13"/>
      <c r="D215" s="13" t="s">
        <v>41</v>
      </c>
      <c r="E215" s="9">
        <v>12</v>
      </c>
      <c r="F215" s="34">
        <f t="shared" si="62"/>
        <v>12</v>
      </c>
      <c r="G215" s="8">
        <v>0</v>
      </c>
      <c r="H215" s="10">
        <v>2</v>
      </c>
      <c r="I215" s="8">
        <v>9</v>
      </c>
      <c r="J215" s="8">
        <v>1</v>
      </c>
      <c r="K215" s="11">
        <f t="shared" si="57"/>
        <v>91.666666666666671</v>
      </c>
      <c r="L215" s="11">
        <f t="shared" si="58"/>
        <v>16.666666666666668</v>
      </c>
      <c r="M215" s="11">
        <f t="shared" si="59"/>
        <v>39</v>
      </c>
      <c r="N215" s="11">
        <f t="shared" si="60"/>
        <v>3.0833333333333335</v>
      </c>
      <c r="O215" s="11">
        <f t="shared" si="42"/>
        <v>13.333333333333334</v>
      </c>
    </row>
    <row r="216" spans="1:15" s="39" customFormat="1" ht="15.75" customHeight="1">
      <c r="A216" s="40"/>
      <c r="B216" s="13"/>
      <c r="C216" s="13"/>
      <c r="D216" s="13"/>
      <c r="E216" s="34">
        <f>SUM(E213:E215)</f>
        <v>42</v>
      </c>
      <c r="F216" s="34">
        <f>SUM(F213:F215)</f>
        <v>39</v>
      </c>
      <c r="G216" s="34">
        <f t="shared" ref="G216:J216" si="63">SUM(G213:G215)</f>
        <v>1</v>
      </c>
      <c r="H216" s="34">
        <f t="shared" si="63"/>
        <v>13</v>
      </c>
      <c r="I216" s="34">
        <f t="shared" si="63"/>
        <v>22</v>
      </c>
      <c r="J216" s="34">
        <f t="shared" si="63"/>
        <v>3</v>
      </c>
      <c r="K216" s="23">
        <f t="shared" si="57"/>
        <v>92.307692307692321</v>
      </c>
      <c r="L216" s="23">
        <f t="shared" si="58"/>
        <v>35.897435897435898</v>
      </c>
      <c r="M216" s="23">
        <f t="shared" si="59"/>
        <v>45.435897435897438</v>
      </c>
      <c r="N216" s="23">
        <f t="shared" si="60"/>
        <v>3.3076923076923075</v>
      </c>
      <c r="O216" s="23">
        <f t="shared" si="42"/>
        <v>29.23076923076923</v>
      </c>
    </row>
    <row r="217" spans="1:15" s="16" customFormat="1" ht="15.75" customHeight="1">
      <c r="A217" s="8"/>
      <c r="B217" s="13"/>
      <c r="C217" s="13" t="s">
        <v>42</v>
      </c>
      <c r="D217" s="13" t="s">
        <v>32</v>
      </c>
      <c r="E217" s="9">
        <v>14</v>
      </c>
      <c r="F217" s="34">
        <f t="shared" si="47"/>
        <v>13</v>
      </c>
      <c r="G217" s="8">
        <v>1</v>
      </c>
      <c r="H217" s="10">
        <v>10</v>
      </c>
      <c r="I217" s="8">
        <v>2</v>
      </c>
      <c r="J217" s="8">
        <v>0</v>
      </c>
      <c r="K217" s="11">
        <f t="shared" si="57"/>
        <v>100</v>
      </c>
      <c r="L217" s="11">
        <f t="shared" si="58"/>
        <v>84.615384615384613</v>
      </c>
      <c r="M217" s="11">
        <f t="shared" si="59"/>
        <v>62.46153846153846</v>
      </c>
      <c r="N217" s="11">
        <f t="shared" si="60"/>
        <v>3.9230769230769229</v>
      </c>
      <c r="O217" s="11">
        <f t="shared" si="42"/>
        <v>69.230769230769226</v>
      </c>
    </row>
    <row r="218" spans="1:15" s="16" customFormat="1" ht="15.75" customHeight="1">
      <c r="A218" s="8"/>
      <c r="B218" s="13"/>
      <c r="C218" s="13"/>
      <c r="D218" s="13" t="s">
        <v>27</v>
      </c>
      <c r="E218" s="9">
        <v>15</v>
      </c>
      <c r="F218" s="34">
        <f t="shared" si="47"/>
        <v>13</v>
      </c>
      <c r="G218" s="8">
        <v>12</v>
      </c>
      <c r="H218" s="10">
        <v>1</v>
      </c>
      <c r="I218" s="8">
        <v>0</v>
      </c>
      <c r="J218" s="8">
        <v>0</v>
      </c>
      <c r="K218" s="11">
        <f t="shared" si="57"/>
        <v>100</v>
      </c>
      <c r="L218" s="11">
        <f t="shared" si="58"/>
        <v>100</v>
      </c>
      <c r="M218" s="11">
        <f t="shared" si="59"/>
        <v>97.230769230769226</v>
      </c>
      <c r="N218" s="11">
        <f t="shared" si="60"/>
        <v>4.9230769230769234</v>
      </c>
      <c r="O218" s="11">
        <f t="shared" si="42"/>
        <v>98.461538461538467</v>
      </c>
    </row>
    <row r="219" spans="1:15" s="16" customFormat="1" ht="15.75" customHeight="1">
      <c r="A219" s="8"/>
      <c r="B219" s="13"/>
      <c r="C219" s="13"/>
      <c r="D219" s="13" t="s">
        <v>35</v>
      </c>
      <c r="E219" s="9">
        <v>15</v>
      </c>
      <c r="F219" s="34">
        <f t="shared" si="47"/>
        <v>14</v>
      </c>
      <c r="G219" s="8">
        <v>0</v>
      </c>
      <c r="H219" s="10">
        <v>5</v>
      </c>
      <c r="I219" s="8">
        <v>5</v>
      </c>
      <c r="J219" s="8">
        <v>4</v>
      </c>
      <c r="K219" s="11">
        <f t="shared" si="57"/>
        <v>71.428571428571431</v>
      </c>
      <c r="L219" s="11">
        <f t="shared" si="58"/>
        <v>35.714285714285715</v>
      </c>
      <c r="M219" s="11">
        <f t="shared" si="59"/>
        <v>40.285714285714285</v>
      </c>
      <c r="N219" s="11">
        <f t="shared" si="60"/>
        <v>3.0714285714285716</v>
      </c>
      <c r="O219" s="11">
        <f t="shared" si="42"/>
        <v>28.571428571428573</v>
      </c>
    </row>
    <row r="220" spans="1:15" s="16" customFormat="1" ht="15.75" customHeight="1">
      <c r="A220" s="8"/>
      <c r="B220" s="13"/>
      <c r="C220" s="13"/>
      <c r="D220" s="13" t="s">
        <v>60</v>
      </c>
      <c r="E220" s="9">
        <v>14</v>
      </c>
      <c r="F220" s="34">
        <f t="shared" si="47"/>
        <v>10</v>
      </c>
      <c r="G220" s="8">
        <v>0</v>
      </c>
      <c r="H220" s="10">
        <v>2</v>
      </c>
      <c r="I220" s="8">
        <v>4</v>
      </c>
      <c r="J220" s="8">
        <v>4</v>
      </c>
      <c r="K220" s="11">
        <f t="shared" si="57"/>
        <v>60</v>
      </c>
      <c r="L220" s="11">
        <f t="shared" si="58"/>
        <v>20</v>
      </c>
      <c r="M220" s="11">
        <f t="shared" si="59"/>
        <v>33.6</v>
      </c>
      <c r="N220" s="11">
        <f t="shared" si="60"/>
        <v>2.8</v>
      </c>
      <c r="O220" s="11">
        <f t="shared" si="42"/>
        <v>16</v>
      </c>
    </row>
    <row r="221" spans="1:15" s="39" customFormat="1" ht="15.75" customHeight="1">
      <c r="A221" s="40"/>
      <c r="B221" s="13"/>
      <c r="C221" s="13"/>
      <c r="D221" s="13"/>
      <c r="E221" s="34">
        <f>SUM(E217:E220)</f>
        <v>58</v>
      </c>
      <c r="F221" s="34">
        <f>SUM(F217:F220)</f>
        <v>50</v>
      </c>
      <c r="G221" s="34">
        <f t="shared" ref="G221:J221" si="64">SUM(G217:G220)</f>
        <v>13</v>
      </c>
      <c r="H221" s="34">
        <f t="shared" si="64"/>
        <v>18</v>
      </c>
      <c r="I221" s="34">
        <f t="shared" si="64"/>
        <v>11</v>
      </c>
      <c r="J221" s="34">
        <f t="shared" si="64"/>
        <v>8</v>
      </c>
      <c r="K221" s="23">
        <f t="shared" si="57"/>
        <v>84</v>
      </c>
      <c r="L221" s="23">
        <f t="shared" si="58"/>
        <v>62</v>
      </c>
      <c r="M221" s="23">
        <f t="shared" si="59"/>
        <v>59.52</v>
      </c>
      <c r="N221" s="23">
        <f t="shared" si="60"/>
        <v>3.72</v>
      </c>
      <c r="O221" s="23">
        <f t="shared" si="42"/>
        <v>54.8</v>
      </c>
    </row>
    <row r="222" spans="1:15" s="16" customFormat="1" ht="15.75" customHeight="1">
      <c r="A222" s="8"/>
      <c r="B222" s="13"/>
      <c r="C222" s="13" t="s">
        <v>6</v>
      </c>
      <c r="D222" s="13" t="s">
        <v>33</v>
      </c>
      <c r="E222" s="9">
        <v>17</v>
      </c>
      <c r="F222" s="34">
        <f t="shared" si="47"/>
        <v>17</v>
      </c>
      <c r="G222" s="8">
        <v>0</v>
      </c>
      <c r="H222" s="10">
        <v>7</v>
      </c>
      <c r="I222" s="8">
        <v>10</v>
      </c>
      <c r="J222" s="8">
        <v>0</v>
      </c>
      <c r="K222" s="11">
        <f t="shared" si="57"/>
        <v>100</v>
      </c>
      <c r="L222" s="11">
        <f t="shared" si="58"/>
        <v>41.176470588235297</v>
      </c>
      <c r="M222" s="11">
        <f t="shared" si="59"/>
        <v>47.529411764705884</v>
      </c>
      <c r="N222" s="11">
        <f t="shared" si="60"/>
        <v>3.4117647058823528</v>
      </c>
      <c r="O222" s="11">
        <f t="shared" ref="O222:O270" si="65">(G222*100+H222*80)/F222</f>
        <v>32.941176470588232</v>
      </c>
    </row>
    <row r="223" spans="1:15" s="16" customFormat="1" ht="15.75" customHeight="1">
      <c r="A223" s="8"/>
      <c r="B223" s="13"/>
      <c r="C223" s="13"/>
      <c r="D223" s="13" t="s">
        <v>36</v>
      </c>
      <c r="E223" s="9">
        <v>17</v>
      </c>
      <c r="F223" s="34">
        <f t="shared" si="47"/>
        <v>17</v>
      </c>
      <c r="G223" s="8">
        <v>0</v>
      </c>
      <c r="H223" s="10">
        <v>7</v>
      </c>
      <c r="I223" s="8">
        <v>10</v>
      </c>
      <c r="J223" s="8">
        <v>0</v>
      </c>
      <c r="K223" s="11">
        <f t="shared" si="57"/>
        <v>100</v>
      </c>
      <c r="L223" s="11">
        <f t="shared" si="58"/>
        <v>41.176470588235297</v>
      </c>
      <c r="M223" s="11">
        <f t="shared" si="59"/>
        <v>47.529411764705884</v>
      </c>
      <c r="N223" s="11">
        <f t="shared" si="60"/>
        <v>3.4117647058823528</v>
      </c>
      <c r="O223" s="11">
        <f t="shared" si="65"/>
        <v>32.941176470588232</v>
      </c>
    </row>
    <row r="224" spans="1:15" s="16" customFormat="1" ht="15.75" customHeight="1">
      <c r="A224" s="8"/>
      <c r="B224" s="13"/>
      <c r="C224" s="13"/>
      <c r="D224" s="13" t="s">
        <v>30</v>
      </c>
      <c r="E224" s="9">
        <v>17</v>
      </c>
      <c r="F224" s="34">
        <f t="shared" si="47"/>
        <v>16</v>
      </c>
      <c r="G224" s="8">
        <v>0</v>
      </c>
      <c r="H224" s="10">
        <v>8</v>
      </c>
      <c r="I224" s="8">
        <v>8</v>
      </c>
      <c r="J224" s="8">
        <v>0</v>
      </c>
      <c r="K224" s="11">
        <f t="shared" si="57"/>
        <v>100</v>
      </c>
      <c r="L224" s="11">
        <f t="shared" si="58"/>
        <v>50</v>
      </c>
      <c r="M224" s="11">
        <f t="shared" si="59"/>
        <v>50</v>
      </c>
      <c r="N224" s="11">
        <f t="shared" si="60"/>
        <v>3.5</v>
      </c>
      <c r="O224" s="11">
        <f t="shared" si="65"/>
        <v>40</v>
      </c>
    </row>
    <row r="225" spans="1:15" s="39" customFormat="1" ht="15.75" customHeight="1">
      <c r="A225" s="40"/>
      <c r="B225" s="13"/>
      <c r="C225" s="13"/>
      <c r="D225" s="13"/>
      <c r="E225" s="34">
        <f>SUM(E222:E224)</f>
        <v>51</v>
      </c>
      <c r="F225" s="34">
        <f>SUM(F222:F224)</f>
        <v>50</v>
      </c>
      <c r="G225" s="34">
        <f t="shared" ref="G225:J225" si="66">SUM(G222:G224)</f>
        <v>0</v>
      </c>
      <c r="H225" s="34">
        <f t="shared" si="66"/>
        <v>22</v>
      </c>
      <c r="I225" s="34">
        <f t="shared" si="66"/>
        <v>28</v>
      </c>
      <c r="J225" s="34">
        <f t="shared" si="66"/>
        <v>0</v>
      </c>
      <c r="K225" s="23">
        <f t="shared" si="57"/>
        <v>100</v>
      </c>
      <c r="L225" s="23">
        <f t="shared" si="58"/>
        <v>44</v>
      </c>
      <c r="M225" s="23">
        <f t="shared" si="59"/>
        <v>48.32</v>
      </c>
      <c r="N225" s="23">
        <f t="shared" si="60"/>
        <v>3.44</v>
      </c>
      <c r="O225" s="23">
        <f t="shared" si="65"/>
        <v>35.200000000000003</v>
      </c>
    </row>
    <row r="226" spans="1:15" s="49" customFormat="1" ht="22.5" customHeight="1">
      <c r="A226" s="46"/>
      <c r="B226" s="47"/>
      <c r="C226" s="47"/>
      <c r="D226" s="47"/>
      <c r="E226" s="47">
        <f>E225+E221+E216</f>
        <v>151</v>
      </c>
      <c r="F226" s="47">
        <f t="shared" ref="F226:J226" si="67">F225+F221+F216</f>
        <v>139</v>
      </c>
      <c r="G226" s="47">
        <f t="shared" si="67"/>
        <v>14</v>
      </c>
      <c r="H226" s="47">
        <f t="shared" si="67"/>
        <v>53</v>
      </c>
      <c r="I226" s="47">
        <f t="shared" si="67"/>
        <v>61</v>
      </c>
      <c r="J226" s="47">
        <f t="shared" si="67"/>
        <v>11</v>
      </c>
      <c r="K226" s="48">
        <f t="shared" si="57"/>
        <v>92.086330935251794</v>
      </c>
      <c r="L226" s="48">
        <f t="shared" si="58"/>
        <v>48.201438848920859</v>
      </c>
      <c r="M226" s="48">
        <f t="shared" si="59"/>
        <v>51.539568345323744</v>
      </c>
      <c r="N226" s="48">
        <f t="shared" si="60"/>
        <v>3.5035971223021583</v>
      </c>
      <c r="O226" s="48">
        <f t="shared" si="65"/>
        <v>40.575539568345327</v>
      </c>
    </row>
    <row r="227" spans="1:15" s="16" customFormat="1" ht="15.75" customHeight="1">
      <c r="A227" s="8"/>
      <c r="B227" s="13" t="s">
        <v>55</v>
      </c>
      <c r="C227" s="13" t="s">
        <v>47</v>
      </c>
      <c r="D227" s="13" t="s">
        <v>33</v>
      </c>
      <c r="E227" s="9">
        <v>17</v>
      </c>
      <c r="F227" s="34">
        <f t="shared" ref="F227:F231" si="68">G227+H227+I227+J227</f>
        <v>17</v>
      </c>
      <c r="G227" s="8">
        <v>3</v>
      </c>
      <c r="H227" s="10">
        <v>5</v>
      </c>
      <c r="I227" s="8">
        <v>9</v>
      </c>
      <c r="J227" s="8">
        <v>0</v>
      </c>
      <c r="K227" s="11">
        <f>100/F227*(G227+H227+I227)</f>
        <v>100</v>
      </c>
      <c r="L227" s="11">
        <f>100/F227*(H227+G227)</f>
        <v>47.058823529411768</v>
      </c>
      <c r="M227" s="11">
        <f>(G227*100+H227*64+I227*36+J227*16)/F227</f>
        <v>55.529411764705884</v>
      </c>
      <c r="N227" s="11">
        <f>(G227*5+H227*4+I227*3+J227*2)/F227</f>
        <v>3.6470588235294117</v>
      </c>
      <c r="O227" s="11">
        <f t="shared" si="65"/>
        <v>41.176470588235297</v>
      </c>
    </row>
    <row r="228" spans="1:15" s="16" customFormat="1" ht="15.75" customHeight="1">
      <c r="A228" s="8"/>
      <c r="B228" s="13"/>
      <c r="C228" s="13"/>
      <c r="D228" s="13" t="s">
        <v>36</v>
      </c>
      <c r="E228" s="9">
        <v>17</v>
      </c>
      <c r="F228" s="34">
        <f t="shared" si="68"/>
        <v>16</v>
      </c>
      <c r="G228" s="8">
        <v>2</v>
      </c>
      <c r="H228" s="10">
        <v>5</v>
      </c>
      <c r="I228" s="8">
        <v>9</v>
      </c>
      <c r="J228" s="8">
        <v>0</v>
      </c>
      <c r="K228" s="11">
        <f>100/F228*(G228+H228+I228)</f>
        <v>100</v>
      </c>
      <c r="L228" s="11">
        <f>100/F228*(H228+G228)</f>
        <v>43.75</v>
      </c>
      <c r="M228" s="11">
        <f>(G228*100+H228*64+I228*36+J228*16)/F228</f>
        <v>52.75</v>
      </c>
      <c r="N228" s="11">
        <f>(G228*5+H228*4+I228*3+J228*2)/F228</f>
        <v>3.5625</v>
      </c>
      <c r="O228" s="11">
        <f t="shared" si="65"/>
        <v>37.5</v>
      </c>
    </row>
    <row r="229" spans="1:15" s="39" customFormat="1" ht="15.75" customHeight="1">
      <c r="A229" s="8"/>
      <c r="B229" s="13"/>
      <c r="C229" s="13"/>
      <c r="D229" s="13" t="s">
        <v>30</v>
      </c>
      <c r="E229" s="9">
        <v>17</v>
      </c>
      <c r="F229" s="34">
        <f t="shared" si="68"/>
        <v>15</v>
      </c>
      <c r="G229" s="8">
        <v>4</v>
      </c>
      <c r="H229" s="10">
        <v>4</v>
      </c>
      <c r="I229" s="8">
        <v>7</v>
      </c>
      <c r="J229" s="8">
        <v>0</v>
      </c>
      <c r="K229" s="11">
        <f t="shared" ref="K229:K270" si="69">100/F229*(G229+H229+I229)</f>
        <v>100</v>
      </c>
      <c r="L229" s="11">
        <f t="shared" ref="L229:L270" si="70">100/F229*(H229+G229)</f>
        <v>53.333333333333336</v>
      </c>
      <c r="M229" s="11">
        <f t="shared" ref="M229:M270" si="71">(G229*100+H229*64+I229*36+J229*16)/F229</f>
        <v>60.533333333333331</v>
      </c>
      <c r="N229" s="11">
        <f t="shared" ref="N229:N270" si="72">(G229*5+H229*4+I229*3+J229*2)/F229</f>
        <v>3.8</v>
      </c>
      <c r="O229" s="11">
        <f t="shared" si="65"/>
        <v>48</v>
      </c>
    </row>
    <row r="230" spans="1:15" s="16" customFormat="1" ht="18" customHeight="1">
      <c r="A230" s="8"/>
      <c r="B230" s="13"/>
      <c r="C230" s="13"/>
      <c r="D230" s="13">
        <v>10</v>
      </c>
      <c r="E230" s="9">
        <v>18</v>
      </c>
      <c r="F230" s="34">
        <f t="shared" si="68"/>
        <v>17</v>
      </c>
      <c r="G230" s="8">
        <v>11</v>
      </c>
      <c r="H230" s="10">
        <v>6</v>
      </c>
      <c r="I230" s="8">
        <v>0</v>
      </c>
      <c r="J230" s="8">
        <v>0</v>
      </c>
      <c r="K230" s="11">
        <f t="shared" si="69"/>
        <v>100</v>
      </c>
      <c r="L230" s="11">
        <f t="shared" si="70"/>
        <v>100</v>
      </c>
      <c r="M230" s="11">
        <f t="shared" si="71"/>
        <v>87.294117647058826</v>
      </c>
      <c r="N230" s="11">
        <f t="shared" si="72"/>
        <v>4.6470588235294121</v>
      </c>
      <c r="O230" s="11">
        <f t="shared" si="65"/>
        <v>92.941176470588232</v>
      </c>
    </row>
    <row r="231" spans="1:15" s="16" customFormat="1" ht="15.75">
      <c r="A231" s="8"/>
      <c r="B231" s="13"/>
      <c r="C231" s="13"/>
      <c r="D231" s="37">
        <v>11</v>
      </c>
      <c r="E231" s="9">
        <v>16</v>
      </c>
      <c r="F231" s="38">
        <f t="shared" si="68"/>
        <v>16</v>
      </c>
      <c r="G231" s="26">
        <v>6</v>
      </c>
      <c r="H231" s="25">
        <v>6</v>
      </c>
      <c r="I231" s="26">
        <v>4</v>
      </c>
      <c r="J231" s="26">
        <v>0</v>
      </c>
      <c r="K231" s="27">
        <f t="shared" si="69"/>
        <v>100</v>
      </c>
      <c r="L231" s="27">
        <f t="shared" si="70"/>
        <v>75</v>
      </c>
      <c r="M231" s="27">
        <f t="shared" si="71"/>
        <v>70.5</v>
      </c>
      <c r="N231" s="27">
        <f t="shared" si="72"/>
        <v>4.125</v>
      </c>
      <c r="O231" s="11">
        <f t="shared" si="65"/>
        <v>67.5</v>
      </c>
    </row>
    <row r="232" spans="1:15" s="49" customFormat="1" ht="22.5" customHeight="1">
      <c r="A232" s="46"/>
      <c r="B232" s="47"/>
      <c r="C232" s="47"/>
      <c r="D232" s="51"/>
      <c r="E232" s="51">
        <f>SUM(E227:E231)</f>
        <v>85</v>
      </c>
      <c r="F232" s="51">
        <f>SUM(F227:F231)</f>
        <v>81</v>
      </c>
      <c r="G232" s="51">
        <f t="shared" ref="G232:J232" si="73">SUM(G227:G231)</f>
        <v>26</v>
      </c>
      <c r="H232" s="51">
        <f t="shared" si="73"/>
        <v>26</v>
      </c>
      <c r="I232" s="51">
        <f t="shared" si="73"/>
        <v>29</v>
      </c>
      <c r="J232" s="51">
        <f t="shared" si="73"/>
        <v>0</v>
      </c>
      <c r="K232" s="52">
        <f t="shared" si="69"/>
        <v>100</v>
      </c>
      <c r="L232" s="52">
        <f t="shared" si="70"/>
        <v>64.197530864197532</v>
      </c>
      <c r="M232" s="52">
        <f t="shared" si="71"/>
        <v>65.53086419753086</v>
      </c>
      <c r="N232" s="52">
        <f t="shared" si="72"/>
        <v>3.9629629629629628</v>
      </c>
      <c r="O232" s="48">
        <f t="shared" si="65"/>
        <v>57.777777777777779</v>
      </c>
    </row>
    <row r="233" spans="1:15" s="16" customFormat="1" ht="18" customHeight="1">
      <c r="A233" s="8"/>
      <c r="B233" s="13" t="s">
        <v>68</v>
      </c>
      <c r="C233" s="13" t="s">
        <v>67</v>
      </c>
      <c r="D233" s="13" t="s">
        <v>23</v>
      </c>
      <c r="E233" s="9">
        <v>20</v>
      </c>
      <c r="F233" s="38">
        <f t="shared" ref="F233:F249" si="74">G233+H233+I233+J233</f>
        <v>19</v>
      </c>
      <c r="G233" s="26">
        <v>13</v>
      </c>
      <c r="H233" s="25">
        <v>1</v>
      </c>
      <c r="I233" s="26">
        <v>4</v>
      </c>
      <c r="J233" s="26">
        <v>1</v>
      </c>
      <c r="K233" s="27">
        <f t="shared" si="69"/>
        <v>94.736842105263165</v>
      </c>
      <c r="L233" s="27">
        <f t="shared" si="70"/>
        <v>73.684210526315795</v>
      </c>
      <c r="M233" s="27">
        <f t="shared" si="71"/>
        <v>80.21052631578948</v>
      </c>
      <c r="N233" s="27">
        <f t="shared" si="72"/>
        <v>4.3684210526315788</v>
      </c>
      <c r="O233" s="11">
        <f t="shared" si="65"/>
        <v>72.631578947368425</v>
      </c>
    </row>
    <row r="234" spans="1:15" s="16" customFormat="1" ht="15.75">
      <c r="A234" s="8"/>
      <c r="B234" s="13"/>
      <c r="C234" s="13"/>
      <c r="D234" s="13" t="s">
        <v>22</v>
      </c>
      <c r="E234" s="9">
        <v>19</v>
      </c>
      <c r="F234" s="38">
        <f t="shared" si="74"/>
        <v>15</v>
      </c>
      <c r="G234" s="26">
        <v>10</v>
      </c>
      <c r="H234" s="25">
        <v>4</v>
      </c>
      <c r="I234" s="26">
        <v>1</v>
      </c>
      <c r="J234" s="26">
        <v>0</v>
      </c>
      <c r="K234" s="27">
        <f t="shared" si="69"/>
        <v>100</v>
      </c>
      <c r="L234" s="27">
        <f t="shared" si="70"/>
        <v>93.333333333333343</v>
      </c>
      <c r="M234" s="27">
        <f t="shared" si="71"/>
        <v>86.13333333333334</v>
      </c>
      <c r="N234" s="27">
        <f t="shared" si="72"/>
        <v>4.5999999999999996</v>
      </c>
      <c r="O234" s="11">
        <f t="shared" si="65"/>
        <v>88</v>
      </c>
    </row>
    <row r="235" spans="1:15" s="16" customFormat="1" ht="15.75">
      <c r="A235" s="8"/>
      <c r="B235" s="13"/>
      <c r="C235" s="13"/>
      <c r="D235" s="13" t="s">
        <v>40</v>
      </c>
      <c r="E235" s="9">
        <v>16</v>
      </c>
      <c r="F235" s="38">
        <f t="shared" si="74"/>
        <v>15</v>
      </c>
      <c r="G235" s="26">
        <v>15</v>
      </c>
      <c r="H235" s="25">
        <v>0</v>
      </c>
      <c r="I235" s="26">
        <v>0</v>
      </c>
      <c r="J235" s="26">
        <v>0</v>
      </c>
      <c r="K235" s="27">
        <f t="shared" si="69"/>
        <v>100</v>
      </c>
      <c r="L235" s="27">
        <f t="shared" si="70"/>
        <v>100</v>
      </c>
      <c r="M235" s="27">
        <f t="shared" si="71"/>
        <v>100</v>
      </c>
      <c r="N235" s="27">
        <f t="shared" si="72"/>
        <v>5</v>
      </c>
      <c r="O235" s="11">
        <f t="shared" si="65"/>
        <v>100</v>
      </c>
    </row>
    <row r="236" spans="1:15" s="16" customFormat="1" ht="15.75">
      <c r="A236" s="8"/>
      <c r="B236" s="13"/>
      <c r="C236" s="13"/>
      <c r="D236" s="13" t="s">
        <v>29</v>
      </c>
      <c r="E236" s="9">
        <v>15</v>
      </c>
      <c r="F236" s="38">
        <f t="shared" si="74"/>
        <v>13</v>
      </c>
      <c r="G236" s="26">
        <v>5</v>
      </c>
      <c r="H236" s="25">
        <v>4</v>
      </c>
      <c r="I236" s="26">
        <v>4</v>
      </c>
      <c r="J236" s="26">
        <v>0</v>
      </c>
      <c r="K236" s="27">
        <f t="shared" si="69"/>
        <v>100</v>
      </c>
      <c r="L236" s="27">
        <f t="shared" si="70"/>
        <v>69.230769230769226</v>
      </c>
      <c r="M236" s="27">
        <f t="shared" si="71"/>
        <v>69.230769230769226</v>
      </c>
      <c r="N236" s="27">
        <f t="shared" si="72"/>
        <v>4.0769230769230766</v>
      </c>
      <c r="O236" s="11">
        <f t="shared" si="65"/>
        <v>63.07692307692308</v>
      </c>
    </row>
    <row r="237" spans="1:15" s="16" customFormat="1" ht="15.75">
      <c r="A237" s="8"/>
      <c r="B237" s="13"/>
      <c r="C237" s="13"/>
      <c r="D237" s="13" t="s">
        <v>26</v>
      </c>
      <c r="E237" s="9">
        <v>14</v>
      </c>
      <c r="F237" s="38">
        <f t="shared" si="74"/>
        <v>14</v>
      </c>
      <c r="G237" s="26">
        <v>8</v>
      </c>
      <c r="H237" s="25">
        <v>6</v>
      </c>
      <c r="I237" s="26">
        <v>0</v>
      </c>
      <c r="J237" s="26">
        <v>0</v>
      </c>
      <c r="K237" s="27">
        <f t="shared" si="69"/>
        <v>100</v>
      </c>
      <c r="L237" s="27">
        <f t="shared" si="70"/>
        <v>100</v>
      </c>
      <c r="M237" s="27">
        <f t="shared" si="71"/>
        <v>84.571428571428569</v>
      </c>
      <c r="N237" s="27">
        <f t="shared" si="72"/>
        <v>4.5714285714285712</v>
      </c>
      <c r="O237" s="11">
        <f t="shared" si="65"/>
        <v>91.428571428571431</v>
      </c>
    </row>
    <row r="238" spans="1:15" s="16" customFormat="1" ht="15.75">
      <c r="A238" s="8"/>
      <c r="B238" s="13"/>
      <c r="C238" s="13"/>
      <c r="D238" s="13" t="s">
        <v>41</v>
      </c>
      <c r="E238" s="9">
        <v>12</v>
      </c>
      <c r="F238" s="38">
        <f t="shared" si="74"/>
        <v>10</v>
      </c>
      <c r="G238" s="26">
        <v>3</v>
      </c>
      <c r="H238" s="25">
        <v>5</v>
      </c>
      <c r="I238" s="26">
        <v>2</v>
      </c>
      <c r="J238" s="26">
        <v>0</v>
      </c>
      <c r="K238" s="27">
        <f t="shared" si="69"/>
        <v>100</v>
      </c>
      <c r="L238" s="27">
        <f t="shared" si="70"/>
        <v>80</v>
      </c>
      <c r="M238" s="27">
        <f t="shared" si="71"/>
        <v>69.2</v>
      </c>
      <c r="N238" s="27">
        <f t="shared" si="72"/>
        <v>4.0999999999999996</v>
      </c>
      <c r="O238" s="11">
        <f t="shared" si="65"/>
        <v>70</v>
      </c>
    </row>
    <row r="239" spans="1:15" s="16" customFormat="1" ht="15.75">
      <c r="A239" s="8"/>
      <c r="B239" s="13"/>
      <c r="C239" s="13"/>
      <c r="D239" s="13" t="s">
        <v>32</v>
      </c>
      <c r="E239" s="9">
        <v>14</v>
      </c>
      <c r="F239" s="38">
        <f t="shared" si="74"/>
        <v>11</v>
      </c>
      <c r="G239" s="26">
        <v>11</v>
      </c>
      <c r="H239" s="25">
        <v>0</v>
      </c>
      <c r="I239" s="26">
        <v>0</v>
      </c>
      <c r="J239" s="26">
        <v>0</v>
      </c>
      <c r="K239" s="27">
        <f t="shared" si="69"/>
        <v>100.00000000000001</v>
      </c>
      <c r="L239" s="27">
        <f t="shared" si="70"/>
        <v>100.00000000000001</v>
      </c>
      <c r="M239" s="27">
        <f t="shared" si="71"/>
        <v>100</v>
      </c>
      <c r="N239" s="27">
        <f t="shared" si="72"/>
        <v>5</v>
      </c>
      <c r="O239" s="11">
        <f t="shared" si="65"/>
        <v>100</v>
      </c>
    </row>
    <row r="240" spans="1:15" s="16" customFormat="1" ht="15.75">
      <c r="A240" s="8"/>
      <c r="B240" s="13"/>
      <c r="C240" s="13"/>
      <c r="D240" s="13" t="s">
        <v>27</v>
      </c>
      <c r="E240" s="9">
        <v>15</v>
      </c>
      <c r="F240" s="38">
        <f t="shared" si="74"/>
        <v>11</v>
      </c>
      <c r="G240" s="26">
        <v>6</v>
      </c>
      <c r="H240" s="25">
        <v>5</v>
      </c>
      <c r="I240" s="26">
        <v>0</v>
      </c>
      <c r="J240" s="26">
        <v>0</v>
      </c>
      <c r="K240" s="27">
        <f t="shared" si="69"/>
        <v>100.00000000000001</v>
      </c>
      <c r="L240" s="27">
        <f t="shared" si="70"/>
        <v>100.00000000000001</v>
      </c>
      <c r="M240" s="27">
        <f t="shared" si="71"/>
        <v>83.63636363636364</v>
      </c>
      <c r="N240" s="27">
        <f t="shared" si="72"/>
        <v>4.5454545454545459</v>
      </c>
      <c r="O240" s="11">
        <f t="shared" si="65"/>
        <v>90.909090909090907</v>
      </c>
    </row>
    <row r="241" spans="1:15" s="16" customFormat="1" ht="15.75">
      <c r="A241" s="8"/>
      <c r="B241" s="13"/>
      <c r="C241" s="13"/>
      <c r="D241" s="13" t="s">
        <v>35</v>
      </c>
      <c r="E241" s="9">
        <v>15</v>
      </c>
      <c r="F241" s="38">
        <f t="shared" si="74"/>
        <v>9</v>
      </c>
      <c r="G241" s="26">
        <v>3</v>
      </c>
      <c r="H241" s="25">
        <v>3</v>
      </c>
      <c r="I241" s="26">
        <v>1</v>
      </c>
      <c r="J241" s="26">
        <v>2</v>
      </c>
      <c r="K241" s="27">
        <f t="shared" si="69"/>
        <v>77.777777777777771</v>
      </c>
      <c r="L241" s="27">
        <f t="shared" si="70"/>
        <v>66.666666666666657</v>
      </c>
      <c r="M241" s="27">
        <f t="shared" si="71"/>
        <v>62.222222222222221</v>
      </c>
      <c r="N241" s="27">
        <f t="shared" si="72"/>
        <v>3.7777777777777777</v>
      </c>
      <c r="O241" s="11">
        <f t="shared" si="65"/>
        <v>60</v>
      </c>
    </row>
    <row r="242" spans="1:15" s="16" customFormat="1" ht="15.75">
      <c r="A242" s="8"/>
      <c r="B242" s="13"/>
      <c r="C242" s="13"/>
      <c r="D242" s="13" t="s">
        <v>60</v>
      </c>
      <c r="E242" s="9">
        <v>14</v>
      </c>
      <c r="F242" s="38">
        <f t="shared" si="74"/>
        <v>9</v>
      </c>
      <c r="G242" s="26">
        <v>3</v>
      </c>
      <c r="H242" s="25">
        <v>3</v>
      </c>
      <c r="I242" s="26">
        <v>2</v>
      </c>
      <c r="J242" s="26">
        <v>1</v>
      </c>
      <c r="K242" s="27">
        <f t="shared" si="69"/>
        <v>88.888888888888886</v>
      </c>
      <c r="L242" s="27">
        <f t="shared" si="70"/>
        <v>66.666666666666657</v>
      </c>
      <c r="M242" s="27">
        <f t="shared" si="71"/>
        <v>64.444444444444443</v>
      </c>
      <c r="N242" s="27">
        <f t="shared" si="72"/>
        <v>3.8888888888888888</v>
      </c>
      <c r="O242" s="11">
        <f t="shared" si="65"/>
        <v>60</v>
      </c>
    </row>
    <row r="243" spans="1:15" s="16" customFormat="1" ht="15.75">
      <c r="A243" s="8"/>
      <c r="B243" s="13"/>
      <c r="C243" s="13"/>
      <c r="D243" s="13" t="s">
        <v>33</v>
      </c>
      <c r="E243" s="9">
        <v>17</v>
      </c>
      <c r="F243" s="38">
        <f t="shared" si="74"/>
        <v>12</v>
      </c>
      <c r="G243" s="26">
        <v>6</v>
      </c>
      <c r="H243" s="25">
        <v>4</v>
      </c>
      <c r="I243" s="26">
        <v>2</v>
      </c>
      <c r="J243" s="26">
        <v>0</v>
      </c>
      <c r="K243" s="27">
        <f t="shared" si="69"/>
        <v>100</v>
      </c>
      <c r="L243" s="27">
        <f t="shared" si="70"/>
        <v>83.333333333333343</v>
      </c>
      <c r="M243" s="27">
        <f t="shared" si="71"/>
        <v>77.333333333333329</v>
      </c>
      <c r="N243" s="27">
        <f t="shared" si="72"/>
        <v>4.333333333333333</v>
      </c>
      <c r="O243" s="11">
        <f t="shared" si="65"/>
        <v>76.666666666666671</v>
      </c>
    </row>
    <row r="244" spans="1:15" s="16" customFormat="1" ht="15.75">
      <c r="A244" s="8"/>
      <c r="B244" s="13"/>
      <c r="C244" s="13"/>
      <c r="D244" s="13" t="s">
        <v>36</v>
      </c>
      <c r="E244" s="9">
        <v>17</v>
      </c>
      <c r="F244" s="38">
        <f t="shared" si="74"/>
        <v>15</v>
      </c>
      <c r="G244" s="26">
        <v>4</v>
      </c>
      <c r="H244" s="25">
        <v>10</v>
      </c>
      <c r="I244" s="26">
        <v>1</v>
      </c>
      <c r="J244" s="26">
        <v>0</v>
      </c>
      <c r="K244" s="27">
        <f t="shared" si="69"/>
        <v>100</v>
      </c>
      <c r="L244" s="27">
        <f t="shared" si="70"/>
        <v>93.333333333333343</v>
      </c>
      <c r="M244" s="27">
        <f t="shared" si="71"/>
        <v>71.733333333333334</v>
      </c>
      <c r="N244" s="27">
        <f t="shared" si="72"/>
        <v>4.2</v>
      </c>
      <c r="O244" s="11">
        <f t="shared" si="65"/>
        <v>80</v>
      </c>
    </row>
    <row r="245" spans="1:15" s="16" customFormat="1" ht="15.75">
      <c r="A245" s="8"/>
      <c r="B245" s="13"/>
      <c r="C245" s="13"/>
      <c r="D245" s="13" t="s">
        <v>30</v>
      </c>
      <c r="E245" s="9">
        <v>17</v>
      </c>
      <c r="F245" s="38">
        <f t="shared" si="74"/>
        <v>14</v>
      </c>
      <c r="G245" s="26">
        <v>3</v>
      </c>
      <c r="H245" s="25">
        <v>6</v>
      </c>
      <c r="I245" s="26">
        <v>5</v>
      </c>
      <c r="J245" s="26">
        <v>0</v>
      </c>
      <c r="K245" s="27">
        <f t="shared" si="69"/>
        <v>100</v>
      </c>
      <c r="L245" s="27">
        <f t="shared" si="70"/>
        <v>64.285714285714292</v>
      </c>
      <c r="M245" s="27">
        <f t="shared" si="71"/>
        <v>61.714285714285715</v>
      </c>
      <c r="N245" s="27">
        <f t="shared" si="72"/>
        <v>3.8571428571428572</v>
      </c>
      <c r="O245" s="11">
        <f t="shared" si="65"/>
        <v>55.714285714285715</v>
      </c>
    </row>
    <row r="246" spans="1:15" s="16" customFormat="1" ht="15.75">
      <c r="A246" s="8"/>
      <c r="B246" s="13"/>
      <c r="C246" s="13"/>
      <c r="D246" s="13">
        <v>10</v>
      </c>
      <c r="E246" s="9">
        <v>18</v>
      </c>
      <c r="F246" s="38">
        <f t="shared" si="74"/>
        <v>16</v>
      </c>
      <c r="G246" s="26">
        <v>13</v>
      </c>
      <c r="H246" s="25">
        <v>3</v>
      </c>
      <c r="I246" s="26">
        <v>0</v>
      </c>
      <c r="J246" s="26">
        <v>0</v>
      </c>
      <c r="K246" s="27">
        <f t="shared" si="69"/>
        <v>100</v>
      </c>
      <c r="L246" s="27">
        <f t="shared" si="70"/>
        <v>100</v>
      </c>
      <c r="M246" s="27">
        <f t="shared" si="71"/>
        <v>93.25</v>
      </c>
      <c r="N246" s="27">
        <f t="shared" si="72"/>
        <v>4.8125</v>
      </c>
      <c r="O246" s="11">
        <f t="shared" si="65"/>
        <v>96.25</v>
      </c>
    </row>
    <row r="247" spans="1:15" s="16" customFormat="1" ht="15.75">
      <c r="A247" s="8"/>
      <c r="B247" s="13"/>
      <c r="C247" s="13"/>
      <c r="D247" s="13">
        <v>11</v>
      </c>
      <c r="E247" s="9">
        <v>16</v>
      </c>
      <c r="F247" s="38">
        <f t="shared" si="74"/>
        <v>13</v>
      </c>
      <c r="G247" s="26">
        <v>11</v>
      </c>
      <c r="H247" s="25">
        <v>2</v>
      </c>
      <c r="I247" s="26">
        <v>0</v>
      </c>
      <c r="J247" s="26">
        <v>0</v>
      </c>
      <c r="K247" s="27">
        <f t="shared" si="69"/>
        <v>100</v>
      </c>
      <c r="L247" s="27">
        <f t="shared" si="70"/>
        <v>100</v>
      </c>
      <c r="M247" s="27">
        <f t="shared" si="71"/>
        <v>94.461538461538467</v>
      </c>
      <c r="N247" s="27">
        <f t="shared" si="72"/>
        <v>4.8461538461538458</v>
      </c>
      <c r="O247" s="11">
        <f t="shared" si="65"/>
        <v>96.92307692307692</v>
      </c>
    </row>
    <row r="248" spans="1:15" s="49" customFormat="1" ht="18.75">
      <c r="A248" s="46"/>
      <c r="B248" s="47"/>
      <c r="C248" s="47"/>
      <c r="D248" s="47"/>
      <c r="E248" s="47">
        <f>SUM(E233:E247)</f>
        <v>239</v>
      </c>
      <c r="F248" s="47">
        <f t="shared" ref="F248:J248" si="75">SUM(F233:F247)</f>
        <v>196</v>
      </c>
      <c r="G248" s="47">
        <f t="shared" si="75"/>
        <v>114</v>
      </c>
      <c r="H248" s="47">
        <f t="shared" si="75"/>
        <v>56</v>
      </c>
      <c r="I248" s="47">
        <f t="shared" si="75"/>
        <v>22</v>
      </c>
      <c r="J248" s="47">
        <f t="shared" si="75"/>
        <v>4</v>
      </c>
      <c r="K248" s="52">
        <f t="shared" si="69"/>
        <v>97.959183673469397</v>
      </c>
      <c r="L248" s="52">
        <f t="shared" si="70"/>
        <v>86.734693877551024</v>
      </c>
      <c r="M248" s="52">
        <f t="shared" si="71"/>
        <v>80.816326530612244</v>
      </c>
      <c r="N248" s="52">
        <f t="shared" si="72"/>
        <v>4.4285714285714288</v>
      </c>
      <c r="O248" s="48">
        <f t="shared" si="65"/>
        <v>81.020408163265301</v>
      </c>
    </row>
    <row r="249" spans="1:15" s="16" customFormat="1" ht="31.5">
      <c r="A249" s="8"/>
      <c r="B249" s="13" t="s">
        <v>72</v>
      </c>
      <c r="C249" s="13" t="s">
        <v>71</v>
      </c>
      <c r="D249" s="13" t="s">
        <v>33</v>
      </c>
      <c r="E249" s="9">
        <v>17</v>
      </c>
      <c r="F249" s="38">
        <f t="shared" si="74"/>
        <v>15</v>
      </c>
      <c r="G249" s="28">
        <v>2</v>
      </c>
      <c r="H249" s="28">
        <v>8</v>
      </c>
      <c r="I249" s="28">
        <v>5</v>
      </c>
      <c r="J249" s="28">
        <v>0</v>
      </c>
      <c r="K249" s="42">
        <f t="shared" ref="K249:K258" si="76">100/F249*(G249+H249+I249)</f>
        <v>100</v>
      </c>
      <c r="L249" s="42">
        <f t="shared" ref="L249" si="77">100/F249*(H249+G249)</f>
        <v>66.666666666666671</v>
      </c>
      <c r="M249" s="42">
        <f t="shared" ref="M249" si="78">(G249*100+H249*64+I249*36+J249*16)/F249</f>
        <v>59.466666666666669</v>
      </c>
      <c r="N249" s="42">
        <f t="shared" ref="N249" si="79">(G249*5+H249*4+I249*3+J249*2)/F249</f>
        <v>3.8</v>
      </c>
      <c r="O249" s="23">
        <f t="shared" ref="O249" si="80">(G249*100+H249*80)/F249</f>
        <v>56</v>
      </c>
    </row>
    <row r="250" spans="1:15" s="16" customFormat="1" ht="15.75">
      <c r="A250" s="8"/>
      <c r="B250" s="13"/>
      <c r="C250" s="13"/>
      <c r="D250" s="13" t="s">
        <v>36</v>
      </c>
      <c r="E250" s="9">
        <v>17</v>
      </c>
      <c r="F250" s="28">
        <f>G250+H250+I250+J250</f>
        <v>14</v>
      </c>
      <c r="G250" s="28">
        <v>2</v>
      </c>
      <c r="H250" s="28">
        <v>8</v>
      </c>
      <c r="I250" s="28">
        <v>4</v>
      </c>
      <c r="J250" s="28">
        <v>0</v>
      </c>
      <c r="K250" s="42">
        <f t="shared" si="76"/>
        <v>100</v>
      </c>
      <c r="L250" s="29">
        <f t="shared" ref="L250:L256" si="81">100/F250*(H249+G249)</f>
        <v>71.428571428571431</v>
      </c>
      <c r="M250" s="29">
        <f t="shared" ref="M250:M256" si="82">(G249*100+H249*64+I249*36+J249*16)/F250</f>
        <v>63.714285714285715</v>
      </c>
      <c r="N250" s="29">
        <f t="shared" ref="N250:N256" si="83">(G249*5+H249*4+I249*3+J249*2)/F250</f>
        <v>4.0714285714285712</v>
      </c>
      <c r="O250" s="11">
        <f t="shared" ref="O250:O256" si="84">(G249*100+H249*80)/F250</f>
        <v>60</v>
      </c>
    </row>
    <row r="251" spans="1:15" s="16" customFormat="1" ht="15.75">
      <c r="A251" s="8"/>
      <c r="B251" s="13"/>
      <c r="C251" s="13"/>
      <c r="D251" s="13" t="s">
        <v>30</v>
      </c>
      <c r="E251" s="9">
        <v>17</v>
      </c>
      <c r="F251" s="28">
        <f t="shared" ref="F251:F258" si="85">G251+H251+I251+J251</f>
        <v>14</v>
      </c>
      <c r="G251" s="28">
        <v>3</v>
      </c>
      <c r="H251" s="28">
        <v>3</v>
      </c>
      <c r="I251" s="28">
        <v>8</v>
      </c>
      <c r="J251" s="28">
        <v>0</v>
      </c>
      <c r="K251" s="42">
        <f t="shared" si="76"/>
        <v>100</v>
      </c>
      <c r="L251" s="29">
        <f t="shared" si="81"/>
        <v>71.428571428571431</v>
      </c>
      <c r="M251" s="29">
        <f t="shared" si="82"/>
        <v>61.142857142857146</v>
      </c>
      <c r="N251" s="29">
        <f t="shared" si="83"/>
        <v>3.8571428571428572</v>
      </c>
      <c r="O251" s="11">
        <f t="shared" si="84"/>
        <v>60</v>
      </c>
    </row>
    <row r="252" spans="1:15" s="16" customFormat="1" ht="15.75">
      <c r="A252" s="8"/>
      <c r="B252" s="13"/>
      <c r="C252" s="13"/>
      <c r="D252" s="13" t="s">
        <v>25</v>
      </c>
      <c r="E252" s="9">
        <v>16</v>
      </c>
      <c r="F252" s="28">
        <f t="shared" si="85"/>
        <v>14</v>
      </c>
      <c r="G252" s="28">
        <v>0</v>
      </c>
      <c r="H252" s="28">
        <v>7</v>
      </c>
      <c r="I252" s="28">
        <v>7</v>
      </c>
      <c r="J252" s="28">
        <v>0</v>
      </c>
      <c r="K252" s="42">
        <f t="shared" si="76"/>
        <v>100</v>
      </c>
      <c r="L252" s="29">
        <f t="shared" si="81"/>
        <v>42.857142857142861</v>
      </c>
      <c r="M252" s="29">
        <f t="shared" si="82"/>
        <v>55.714285714285715</v>
      </c>
      <c r="N252" s="29">
        <f t="shared" si="83"/>
        <v>3.6428571428571428</v>
      </c>
      <c r="O252" s="11">
        <f t="shared" si="84"/>
        <v>38.571428571428569</v>
      </c>
    </row>
    <row r="253" spans="1:15" s="16" customFormat="1" ht="15.75">
      <c r="A253" s="8"/>
      <c r="B253" s="13"/>
      <c r="C253" s="13"/>
      <c r="D253" s="13" t="s">
        <v>24</v>
      </c>
      <c r="E253" s="9">
        <v>17</v>
      </c>
      <c r="F253" s="28">
        <f t="shared" si="85"/>
        <v>16</v>
      </c>
      <c r="G253" s="28">
        <v>0</v>
      </c>
      <c r="H253" s="28">
        <v>9</v>
      </c>
      <c r="I253" s="28">
        <v>7</v>
      </c>
      <c r="J253" s="28">
        <v>0</v>
      </c>
      <c r="K253" s="42">
        <f t="shared" si="76"/>
        <v>100</v>
      </c>
      <c r="L253" s="29">
        <f t="shared" si="81"/>
        <v>43.75</v>
      </c>
      <c r="M253" s="29">
        <f t="shared" si="82"/>
        <v>43.75</v>
      </c>
      <c r="N253" s="29">
        <f t="shared" si="83"/>
        <v>3.0625</v>
      </c>
      <c r="O253" s="11">
        <f t="shared" si="84"/>
        <v>35</v>
      </c>
    </row>
    <row r="254" spans="1:15" s="16" customFormat="1" ht="15.75">
      <c r="A254" s="8"/>
      <c r="B254" s="13"/>
      <c r="C254" s="13"/>
      <c r="D254" s="13" t="s">
        <v>56</v>
      </c>
      <c r="E254" s="9">
        <v>20</v>
      </c>
      <c r="F254" s="28">
        <f t="shared" si="85"/>
        <v>19</v>
      </c>
      <c r="G254" s="28">
        <v>5</v>
      </c>
      <c r="H254" s="28">
        <v>9</v>
      </c>
      <c r="I254" s="28">
        <v>5</v>
      </c>
      <c r="J254" s="28">
        <v>0</v>
      </c>
      <c r="K254" s="42">
        <f t="shared" si="76"/>
        <v>100</v>
      </c>
      <c r="L254" s="29">
        <f t="shared" si="81"/>
        <v>47.368421052631582</v>
      </c>
      <c r="M254" s="29">
        <f t="shared" si="82"/>
        <v>43.578947368421055</v>
      </c>
      <c r="N254" s="29">
        <f t="shared" si="83"/>
        <v>3</v>
      </c>
      <c r="O254" s="11">
        <f t="shared" si="84"/>
        <v>37.89473684210526</v>
      </c>
    </row>
    <row r="255" spans="1:15" s="43" customFormat="1" ht="15.75">
      <c r="A255" s="8"/>
      <c r="B255" s="13"/>
      <c r="C255" s="13"/>
      <c r="D255" s="13" t="s">
        <v>58</v>
      </c>
      <c r="E255" s="9">
        <v>16</v>
      </c>
      <c r="F255" s="28">
        <f t="shared" si="85"/>
        <v>11</v>
      </c>
      <c r="G255" s="28">
        <v>0</v>
      </c>
      <c r="H255" s="28">
        <v>5</v>
      </c>
      <c r="I255" s="28">
        <v>6</v>
      </c>
      <c r="J255" s="28">
        <v>0</v>
      </c>
      <c r="K255" s="42">
        <f t="shared" si="76"/>
        <v>100.00000000000001</v>
      </c>
      <c r="L255" s="29">
        <f t="shared" si="81"/>
        <v>127.27272727272728</v>
      </c>
      <c r="M255" s="29">
        <f t="shared" si="82"/>
        <v>114.18181818181819</v>
      </c>
      <c r="N255" s="29">
        <f t="shared" si="83"/>
        <v>6.9090909090909092</v>
      </c>
      <c r="O255" s="11">
        <f t="shared" si="84"/>
        <v>110.90909090909091</v>
      </c>
    </row>
    <row r="256" spans="1:15" s="16" customFormat="1" ht="15.75">
      <c r="A256" s="8"/>
      <c r="B256" s="13"/>
      <c r="C256" s="13"/>
      <c r="D256" s="13">
        <v>10</v>
      </c>
      <c r="E256" s="9">
        <v>18</v>
      </c>
      <c r="F256" s="28">
        <f t="shared" si="85"/>
        <v>18</v>
      </c>
      <c r="G256" s="45">
        <v>5</v>
      </c>
      <c r="H256" s="45">
        <v>7</v>
      </c>
      <c r="I256" s="45">
        <v>6</v>
      </c>
      <c r="J256" s="45">
        <v>0</v>
      </c>
      <c r="K256" s="42">
        <f t="shared" si="76"/>
        <v>100</v>
      </c>
      <c r="L256" s="29">
        <f t="shared" si="81"/>
        <v>27.777777777777779</v>
      </c>
      <c r="M256" s="29">
        <f t="shared" si="82"/>
        <v>29.777777777777779</v>
      </c>
      <c r="N256" s="29">
        <f t="shared" si="83"/>
        <v>2.1111111111111112</v>
      </c>
      <c r="O256" s="11">
        <f t="shared" si="84"/>
        <v>22.222222222222221</v>
      </c>
    </row>
    <row r="257" spans="1:15" s="16" customFormat="1" ht="15.75">
      <c r="A257" s="8"/>
      <c r="B257" s="13"/>
      <c r="C257" s="13"/>
      <c r="D257" s="13">
        <v>11</v>
      </c>
      <c r="E257" s="9">
        <v>16</v>
      </c>
      <c r="F257" s="28">
        <f t="shared" si="85"/>
        <v>16</v>
      </c>
      <c r="G257" s="28">
        <v>4</v>
      </c>
      <c r="H257" s="28">
        <v>10</v>
      </c>
      <c r="I257" s="28">
        <v>2</v>
      </c>
      <c r="J257" s="28">
        <v>0</v>
      </c>
      <c r="K257" s="42">
        <f t="shared" si="76"/>
        <v>100</v>
      </c>
      <c r="L257" s="29">
        <f t="shared" si="70"/>
        <v>87.5</v>
      </c>
      <c r="M257" s="29">
        <f t="shared" si="71"/>
        <v>69.5</v>
      </c>
      <c r="N257" s="29">
        <f t="shared" si="72"/>
        <v>4.125</v>
      </c>
      <c r="O257" s="11">
        <f t="shared" si="65"/>
        <v>75</v>
      </c>
    </row>
    <row r="258" spans="1:15" s="16" customFormat="1" ht="15.75">
      <c r="A258" s="8"/>
      <c r="B258" s="13"/>
      <c r="C258" s="13"/>
      <c r="D258" s="13"/>
      <c r="E258" s="28">
        <f>SUM(E249:E257)</f>
        <v>154</v>
      </c>
      <c r="F258" s="28">
        <f>SUM(F249:F257)</f>
        <v>137</v>
      </c>
      <c r="G258" s="28">
        <f>SUM(G249:G257)</f>
        <v>21</v>
      </c>
      <c r="H258" s="28">
        <f>SUM(H249:H257)</f>
        <v>66</v>
      </c>
      <c r="I258" s="28">
        <f>SUM(I249:I257)</f>
        <v>50</v>
      </c>
      <c r="J258" s="28">
        <f>SUM(J249:J257)</f>
        <v>0</v>
      </c>
      <c r="K258" s="42">
        <f t="shared" si="76"/>
        <v>100</v>
      </c>
      <c r="L258" s="29">
        <f t="shared" si="70"/>
        <v>63.503649635036496</v>
      </c>
      <c r="M258" s="29">
        <f t="shared" si="71"/>
        <v>59.299270072992698</v>
      </c>
      <c r="N258" s="29">
        <f t="shared" si="72"/>
        <v>3.7883211678832116</v>
      </c>
      <c r="O258" s="11">
        <f t="shared" si="65"/>
        <v>53.868613138686129</v>
      </c>
    </row>
    <row r="259" spans="1:15" s="16" customFormat="1" ht="31.5">
      <c r="A259" s="8"/>
      <c r="B259" s="13" t="s">
        <v>72</v>
      </c>
      <c r="C259" s="13" t="s">
        <v>74</v>
      </c>
      <c r="D259" s="13" t="s">
        <v>23</v>
      </c>
      <c r="E259" s="9">
        <v>20</v>
      </c>
      <c r="F259" s="28">
        <f>G259+H259+I259+J259</f>
        <v>20</v>
      </c>
      <c r="G259" s="28">
        <v>16</v>
      </c>
      <c r="H259" s="28">
        <v>4</v>
      </c>
      <c r="I259" s="28">
        <v>0</v>
      </c>
      <c r="J259" s="28">
        <v>0</v>
      </c>
      <c r="K259" s="29">
        <f t="shared" si="69"/>
        <v>100</v>
      </c>
      <c r="L259" s="29">
        <f t="shared" si="70"/>
        <v>100</v>
      </c>
      <c r="M259" s="29">
        <f t="shared" si="71"/>
        <v>92.8</v>
      </c>
      <c r="N259" s="29">
        <f t="shared" si="72"/>
        <v>4.8</v>
      </c>
      <c r="O259" s="11">
        <f t="shared" si="65"/>
        <v>96</v>
      </c>
    </row>
    <row r="260" spans="1:15" s="16" customFormat="1" ht="15.75">
      <c r="A260" s="8"/>
      <c r="B260" s="13"/>
      <c r="C260" s="13"/>
      <c r="D260" s="13" t="s">
        <v>22</v>
      </c>
      <c r="E260" s="9">
        <v>19</v>
      </c>
      <c r="F260" s="28">
        <f t="shared" ref="F260:F268" si="86">G260+H260+I260+J260</f>
        <v>18</v>
      </c>
      <c r="G260" s="28">
        <v>18</v>
      </c>
      <c r="H260" s="28">
        <v>0</v>
      </c>
      <c r="I260" s="28">
        <v>0</v>
      </c>
      <c r="J260" s="28">
        <v>0</v>
      </c>
      <c r="K260" s="29">
        <f t="shared" si="69"/>
        <v>100</v>
      </c>
      <c r="L260" s="29">
        <f t="shared" si="70"/>
        <v>100</v>
      </c>
      <c r="M260" s="29">
        <f t="shared" si="71"/>
        <v>100</v>
      </c>
      <c r="N260" s="29">
        <f t="shared" si="72"/>
        <v>5</v>
      </c>
      <c r="O260" s="11">
        <f t="shared" si="65"/>
        <v>100</v>
      </c>
    </row>
    <row r="261" spans="1:15" s="16" customFormat="1" ht="15.75">
      <c r="A261" s="8"/>
      <c r="B261" s="13"/>
      <c r="C261" s="13"/>
      <c r="D261" s="13" t="s">
        <v>40</v>
      </c>
      <c r="E261" s="9">
        <v>19</v>
      </c>
      <c r="F261" s="28">
        <f t="shared" si="86"/>
        <v>19</v>
      </c>
      <c r="G261" s="28">
        <v>18</v>
      </c>
      <c r="H261" s="28">
        <v>1</v>
      </c>
      <c r="I261" s="28">
        <v>0</v>
      </c>
      <c r="J261" s="28">
        <v>0</v>
      </c>
      <c r="K261" s="29">
        <f t="shared" si="69"/>
        <v>100</v>
      </c>
      <c r="L261" s="29">
        <f t="shared" si="70"/>
        <v>100</v>
      </c>
      <c r="M261" s="29">
        <f t="shared" si="71"/>
        <v>98.10526315789474</v>
      </c>
      <c r="N261" s="29">
        <f t="shared" si="72"/>
        <v>4.9473684210526319</v>
      </c>
      <c r="O261" s="11">
        <f t="shared" si="65"/>
        <v>98.94736842105263</v>
      </c>
    </row>
    <row r="262" spans="1:15" s="16" customFormat="1" ht="15.75">
      <c r="A262" s="8"/>
      <c r="B262" s="13"/>
      <c r="C262" s="13"/>
      <c r="D262" s="13" t="s">
        <v>29</v>
      </c>
      <c r="E262" s="9">
        <v>15</v>
      </c>
      <c r="F262" s="28">
        <f t="shared" si="86"/>
        <v>15</v>
      </c>
      <c r="G262" s="28">
        <v>15</v>
      </c>
      <c r="H262" s="28">
        <v>0</v>
      </c>
      <c r="I262" s="28">
        <v>0</v>
      </c>
      <c r="J262" s="28">
        <v>0</v>
      </c>
      <c r="K262" s="29">
        <f t="shared" si="69"/>
        <v>100</v>
      </c>
      <c r="L262" s="29">
        <f t="shared" si="70"/>
        <v>100</v>
      </c>
      <c r="M262" s="29">
        <f t="shared" si="71"/>
        <v>100</v>
      </c>
      <c r="N262" s="29">
        <f t="shared" si="72"/>
        <v>5</v>
      </c>
      <c r="O262" s="11">
        <f t="shared" si="65"/>
        <v>100</v>
      </c>
    </row>
    <row r="263" spans="1:15" s="16" customFormat="1" ht="15.75">
      <c r="A263" s="8"/>
      <c r="B263" s="13"/>
      <c r="C263" s="13"/>
      <c r="D263" s="13" t="s">
        <v>26</v>
      </c>
      <c r="E263" s="9">
        <v>14</v>
      </c>
      <c r="F263" s="28">
        <f t="shared" si="86"/>
        <v>10</v>
      </c>
      <c r="G263" s="28">
        <v>7</v>
      </c>
      <c r="H263" s="28">
        <v>2</v>
      </c>
      <c r="I263" s="28">
        <v>1</v>
      </c>
      <c r="J263" s="28">
        <v>0</v>
      </c>
      <c r="K263" s="29">
        <f t="shared" si="69"/>
        <v>100</v>
      </c>
      <c r="L263" s="29">
        <f t="shared" si="70"/>
        <v>90</v>
      </c>
      <c r="M263" s="29">
        <f t="shared" si="71"/>
        <v>86.4</v>
      </c>
      <c r="N263" s="29">
        <f t="shared" si="72"/>
        <v>4.5999999999999996</v>
      </c>
      <c r="O263" s="11">
        <f t="shared" si="65"/>
        <v>86</v>
      </c>
    </row>
    <row r="264" spans="1:15" s="16" customFormat="1" ht="15.75">
      <c r="A264" s="8"/>
      <c r="B264" s="13"/>
      <c r="C264" s="13"/>
      <c r="D264" s="13" t="s">
        <v>41</v>
      </c>
      <c r="E264" s="9">
        <v>12</v>
      </c>
      <c r="F264" s="28">
        <f t="shared" si="86"/>
        <v>12</v>
      </c>
      <c r="G264" s="28">
        <v>11</v>
      </c>
      <c r="H264" s="28">
        <v>1</v>
      </c>
      <c r="I264" s="28">
        <v>0</v>
      </c>
      <c r="J264" s="28">
        <v>0</v>
      </c>
      <c r="K264" s="29">
        <f t="shared" si="69"/>
        <v>100</v>
      </c>
      <c r="L264" s="29">
        <f t="shared" si="70"/>
        <v>100</v>
      </c>
      <c r="M264" s="29">
        <f t="shared" si="71"/>
        <v>97</v>
      </c>
      <c r="N264" s="29">
        <f t="shared" si="72"/>
        <v>4.916666666666667</v>
      </c>
      <c r="O264" s="11">
        <f t="shared" si="65"/>
        <v>98.333333333333329</v>
      </c>
    </row>
    <row r="265" spans="1:15" s="43" customFormat="1" ht="15.75">
      <c r="A265" s="8"/>
      <c r="B265" s="13"/>
      <c r="C265" s="13"/>
      <c r="D265" s="13" t="s">
        <v>32</v>
      </c>
      <c r="E265" s="9">
        <v>14</v>
      </c>
      <c r="F265" s="28">
        <f t="shared" si="86"/>
        <v>14</v>
      </c>
      <c r="G265" s="28">
        <v>10</v>
      </c>
      <c r="H265" s="28">
        <v>4</v>
      </c>
      <c r="I265" s="28">
        <v>0</v>
      </c>
      <c r="J265" s="28">
        <v>0</v>
      </c>
      <c r="K265" s="29">
        <f t="shared" si="69"/>
        <v>100</v>
      </c>
      <c r="L265" s="29">
        <f t="shared" si="70"/>
        <v>100</v>
      </c>
      <c r="M265" s="29">
        <f t="shared" si="71"/>
        <v>89.714285714285708</v>
      </c>
      <c r="N265" s="29">
        <f t="shared" si="72"/>
        <v>4.7142857142857144</v>
      </c>
      <c r="O265" s="11">
        <f t="shared" si="65"/>
        <v>94.285714285714292</v>
      </c>
    </row>
    <row r="266" spans="1:15" s="16" customFormat="1" ht="15.75">
      <c r="A266" s="8"/>
      <c r="B266" s="13"/>
      <c r="C266" s="13"/>
      <c r="D266" s="13" t="s">
        <v>27</v>
      </c>
      <c r="E266" s="9">
        <v>15</v>
      </c>
      <c r="F266" s="28">
        <f t="shared" si="86"/>
        <v>15</v>
      </c>
      <c r="G266" s="28">
        <v>15</v>
      </c>
      <c r="H266" s="28">
        <v>0</v>
      </c>
      <c r="I266" s="28">
        <v>0</v>
      </c>
      <c r="J266" s="28">
        <v>0</v>
      </c>
      <c r="K266" s="29">
        <f t="shared" si="69"/>
        <v>100</v>
      </c>
      <c r="L266" s="29">
        <f t="shared" si="70"/>
        <v>100</v>
      </c>
      <c r="M266" s="29">
        <f t="shared" si="71"/>
        <v>100</v>
      </c>
      <c r="N266" s="29">
        <f t="shared" si="72"/>
        <v>5</v>
      </c>
      <c r="O266" s="11">
        <f t="shared" si="65"/>
        <v>100</v>
      </c>
    </row>
    <row r="267" spans="1:15" s="16" customFormat="1" ht="15.75">
      <c r="A267" s="8"/>
      <c r="B267" s="13"/>
      <c r="C267" s="13"/>
      <c r="D267" s="13" t="s">
        <v>35</v>
      </c>
      <c r="E267" s="9">
        <v>15</v>
      </c>
      <c r="F267" s="28">
        <f t="shared" si="86"/>
        <v>12</v>
      </c>
      <c r="G267" s="28">
        <v>5</v>
      </c>
      <c r="H267" s="28">
        <v>3</v>
      </c>
      <c r="I267" s="28">
        <v>4</v>
      </c>
      <c r="J267" s="28">
        <v>0</v>
      </c>
      <c r="K267" s="29">
        <f t="shared" si="69"/>
        <v>100</v>
      </c>
      <c r="L267" s="29">
        <f t="shared" si="70"/>
        <v>66.666666666666671</v>
      </c>
      <c r="M267" s="29">
        <f t="shared" si="71"/>
        <v>69.666666666666671</v>
      </c>
      <c r="N267" s="29">
        <f t="shared" si="72"/>
        <v>4.083333333333333</v>
      </c>
      <c r="O267" s="11">
        <f t="shared" si="65"/>
        <v>61.666666666666664</v>
      </c>
    </row>
    <row r="268" spans="1:15" s="16" customFormat="1" ht="15.75">
      <c r="A268" s="8"/>
      <c r="B268" s="13"/>
      <c r="C268" s="13"/>
      <c r="D268" s="13" t="s">
        <v>60</v>
      </c>
      <c r="E268" s="44">
        <v>14</v>
      </c>
      <c r="F268" s="28">
        <f t="shared" si="86"/>
        <v>15</v>
      </c>
      <c r="G268" s="28">
        <v>9</v>
      </c>
      <c r="H268" s="28">
        <v>1</v>
      </c>
      <c r="I268" s="28">
        <v>5</v>
      </c>
      <c r="J268" s="28">
        <v>0</v>
      </c>
      <c r="K268" s="29">
        <f t="shared" si="69"/>
        <v>100</v>
      </c>
      <c r="L268" s="29">
        <f t="shared" si="70"/>
        <v>66.666666666666671</v>
      </c>
      <c r="M268" s="29">
        <f t="shared" si="71"/>
        <v>76.266666666666666</v>
      </c>
      <c r="N268" s="29">
        <f t="shared" si="72"/>
        <v>4.2666666666666666</v>
      </c>
      <c r="O268" s="11">
        <f t="shared" si="65"/>
        <v>65.333333333333329</v>
      </c>
    </row>
    <row r="269" spans="1:15" s="16" customFormat="1" ht="15.75">
      <c r="A269" s="8"/>
      <c r="B269" s="13"/>
      <c r="C269" s="13"/>
      <c r="D269" s="13"/>
      <c r="E269" s="28">
        <f>SUM(E259:E268)</f>
        <v>157</v>
      </c>
      <c r="F269" s="28">
        <f>SUM(F259:F268)</f>
        <v>150</v>
      </c>
      <c r="G269" s="28">
        <f t="shared" ref="G269:J269" si="87">SUM(G259:G268)</f>
        <v>124</v>
      </c>
      <c r="H269" s="28">
        <f t="shared" si="87"/>
        <v>16</v>
      </c>
      <c r="I269" s="28">
        <f t="shared" si="87"/>
        <v>10</v>
      </c>
      <c r="J269" s="28">
        <f t="shared" si="87"/>
        <v>0</v>
      </c>
      <c r="K269" s="29">
        <f t="shared" si="69"/>
        <v>100</v>
      </c>
      <c r="L269" s="29">
        <f t="shared" si="70"/>
        <v>93.333333333333329</v>
      </c>
      <c r="M269" s="29">
        <f t="shared" si="71"/>
        <v>91.893333333333331</v>
      </c>
      <c r="N269" s="29">
        <f t="shared" si="72"/>
        <v>4.76</v>
      </c>
      <c r="O269" s="11">
        <f t="shared" si="65"/>
        <v>91.2</v>
      </c>
    </row>
    <row r="270" spans="1:15" s="55" customFormat="1" ht="18.75">
      <c r="A270" s="53"/>
      <c r="B270" s="47"/>
      <c r="C270" s="47"/>
      <c r="D270" s="47"/>
      <c r="E270" s="54">
        <f>E269+E258</f>
        <v>311</v>
      </c>
      <c r="F270" s="54">
        <f t="shared" ref="F270:J270" si="88">F269+F258</f>
        <v>287</v>
      </c>
      <c r="G270" s="54">
        <f t="shared" si="88"/>
        <v>145</v>
      </c>
      <c r="H270" s="54">
        <f t="shared" si="88"/>
        <v>82</v>
      </c>
      <c r="I270" s="54">
        <f t="shared" si="88"/>
        <v>60</v>
      </c>
      <c r="J270" s="54">
        <f t="shared" si="88"/>
        <v>0</v>
      </c>
      <c r="K270" s="29">
        <f t="shared" si="69"/>
        <v>100</v>
      </c>
      <c r="L270" s="29">
        <f t="shared" ref="L270" si="89">100/F270*(H270+G270)</f>
        <v>79.094076655052277</v>
      </c>
      <c r="M270" s="29">
        <f t="shared" ref="M270" si="90">(G270*100+H270*64+I270*36+J270*16)/F270</f>
        <v>76.334494773519168</v>
      </c>
      <c r="N270" s="29">
        <f t="shared" ref="N270" si="91">(G270*5+H270*4+I270*3+J270*2)/F270</f>
        <v>4.2961672473867596</v>
      </c>
      <c r="O270" s="11">
        <f t="shared" ref="O270" si="92">(G270*100+H270*80)/F270</f>
        <v>73.379790940766554</v>
      </c>
    </row>
  </sheetData>
  <mergeCells count="1">
    <mergeCell ref="A1:O3"/>
  </mergeCells>
  <pageMargins left="0.15748031496062992" right="0.11811023622047245" top="0.31496062992125984" bottom="0.27559055118110237" header="0.31496062992125984" footer="0.31496062992125984"/>
  <pageSetup paperSize="9" scale="10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входные</vt:lpstr>
      <vt:lpstr>1 трим</vt:lpstr>
      <vt:lpstr>2 трим </vt:lpstr>
      <vt:lpstr>итоговые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2018-06-06T08:39:43Z</dcterms:modified>
</cp:coreProperties>
</file>